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20" yWindow="-120" windowWidth="29040" windowHeight="15720" tabRatio="600" firstSheet="0" activeTab="4" autoFilterDateGrouping="1"/>
  </bookViews>
  <sheets>
    <sheet xmlns:r="http://schemas.openxmlformats.org/officeDocument/2006/relationships" name="راهنما" sheetId="1" state="visible" r:id="rId1"/>
    <sheet xmlns:r="http://schemas.openxmlformats.org/officeDocument/2006/relationships" name="Dashboard" sheetId="2" state="visible" r:id="rId2"/>
    <sheet xmlns:r="http://schemas.openxmlformats.org/officeDocument/2006/relationships" name="Parameters" sheetId="3" state="visible" r:id="rId3"/>
    <sheet xmlns:r="http://schemas.openxmlformats.org/officeDocument/2006/relationships" name="Data_Entry" sheetId="4" state="visible" r:id="rId4"/>
    <sheet xmlns:r="http://schemas.openxmlformats.org/officeDocument/2006/relationships" name="Payslip" sheetId="5" state="visible" r:id="rId5"/>
  </sheets>
  <definedNames/>
  <calcPr calcId="191029" fullCalcOnLoad="1"/>
</workbook>
</file>

<file path=xl/styles.xml><?xml version="1.0" encoding="utf-8"?>
<styleSheet xmlns="http://schemas.openxmlformats.org/spreadsheetml/2006/main">
  <numFmts count="1">
    <numFmt numFmtId="164" formatCode="#,##0&quot; ریال&quot;"/>
  </numFmts>
  <fonts count="21">
    <font>
      <name val="Calibri"/>
      <family val="2"/>
      <color theme="1"/>
      <sz val="11"/>
      <scheme val="minor"/>
    </font>
    <font>
      <name val="Tahoma"/>
      <b val="1"/>
      <color rgb="FFFFFFFF"/>
      <sz val="11"/>
    </font>
    <font>
      <name val="Tahoma"/>
      <sz val="11"/>
    </font>
    <font>
      <name val="Tahoma"/>
      <b val="1"/>
      <color rgb="FF203656"/>
      <sz val="11"/>
    </font>
    <font>
      <name val="Tahoma"/>
      <color rgb="FF404040"/>
      <sz val="11"/>
    </font>
    <font>
      <name val="Tahoma"/>
      <b val="1"/>
      <color rgb="FF203656"/>
      <sz val="16"/>
    </font>
    <font>
      <name val="Tahoma"/>
      <b val="1"/>
      <color rgb="FFFE4F70"/>
      <sz val="14"/>
    </font>
    <font>
      <name val="Tahoma"/>
      <b val="1"/>
      <color rgb="FF203656"/>
      <sz val="12"/>
    </font>
    <font>
      <name val="Tahoma"/>
      <color rgb="FF606060"/>
      <sz val="11"/>
    </font>
    <font>
      <name val="Tahoma"/>
      <b val="1"/>
      <color rgb="FFFE4F70"/>
      <sz val="11"/>
    </font>
    <font>
      <name val="Vazir"/>
      <family val="2"/>
      <b val="1"/>
      <color rgb="FF203656"/>
      <sz val="16"/>
    </font>
    <font>
      <name val="Vazir"/>
      <family val="2"/>
      <color theme="1"/>
      <sz val="11"/>
    </font>
    <font>
      <name val="Vazir"/>
      <family val="2"/>
      <i val="1"/>
      <sz val="11"/>
    </font>
    <font>
      <name val="Vazir"/>
      <family val="2"/>
      <sz val="11"/>
    </font>
    <font>
      <name val="Vazir"/>
      <family val="2"/>
      <b val="1"/>
      <color rgb="FF203656"/>
      <sz val="13"/>
    </font>
    <font>
      <name val="Vazir"/>
      <family val="2"/>
      <b val="1"/>
      <sz val="11"/>
    </font>
    <font>
      <name val="Vazir"/>
      <family val="2"/>
      <b val="1"/>
      <color rgb="FFFF0000"/>
      <sz val="11"/>
    </font>
    <font>
      <name val="Vazir"/>
      <family val="2"/>
      <color rgb="FFFE4F70"/>
      <sz val="12"/>
      <u val="single"/>
    </font>
    <font>
      <name val="Vazir"/>
      <family val="2"/>
      <color theme="1"/>
      <sz val="12"/>
    </font>
    <font>
      <name val="Tahoma"/>
      <family val="2"/>
      <color rgb="FF404040"/>
      <sz val="11"/>
    </font>
    <font>
      <name val="Vazir"/>
      <family val="2"/>
      <b val="1"/>
      <color rgb="FFFF0000"/>
      <sz val="13"/>
    </font>
  </fonts>
  <fills count="4">
    <fill>
      <patternFill/>
    </fill>
    <fill>
      <patternFill patternType="gray125"/>
    </fill>
    <fill>
      <patternFill patternType="solid">
        <fgColor rgb="FF203656"/>
      </patternFill>
    </fill>
    <fill>
      <patternFill patternType="solid">
        <fgColor rgb="FFF5F7FA"/>
      </patternFill>
    </fill>
  </fills>
  <borders count="10">
    <border>
      <left/>
      <right/>
      <top/>
      <bottom/>
      <diagonal/>
    </border>
    <border>
      <left style="thin">
        <color rgb="FFD0D7DE"/>
      </left>
      <right style="thin">
        <color rgb="FFD0D7DE"/>
      </right>
      <top style="thin">
        <color rgb="FFD0D7DE"/>
      </top>
      <bottom style="thin">
        <color rgb="FFD0D7DE"/>
      </bottom>
      <diagonal/>
    </border>
    <border>
      <left/>
      <right/>
      <top style="thin">
        <color rgb="FFD0D7DE"/>
      </top>
      <bottom/>
      <diagonal/>
    </border>
    <border>
      <left style="thin">
        <color rgb="FFD0D7DE"/>
      </left>
      <right/>
      <top/>
      <bottom/>
      <diagonal/>
    </border>
    <border>
      <left/>
      <right style="thin">
        <color rgb="FFD0D7DE"/>
      </right>
      <top style="thin">
        <color rgb="FFD0D7DE"/>
      </top>
      <bottom/>
      <diagonal/>
    </border>
    <border>
      <left/>
      <right style="thin">
        <color rgb="FFD0D7DE"/>
      </right>
      <top/>
      <bottom/>
      <diagonal/>
    </border>
    <border>
      <left style="thin">
        <color rgb="FFD0D7DE"/>
      </left>
      <right/>
      <top/>
      <bottom style="thin">
        <color rgb="FFD0D7DE"/>
      </bottom>
      <diagonal/>
    </border>
    <border>
      <left/>
      <right style="thin">
        <color rgb="FFD0D7DE"/>
      </right>
      <top/>
      <bottom style="thin">
        <color rgb="FFD0D7DE"/>
      </bottom>
      <diagonal/>
    </border>
    <border>
      <left/>
      <right style="thin">
        <color rgb="FFD0D7DE"/>
      </right>
      <top style="thin">
        <color rgb="FFD0D7DE"/>
      </top>
      <bottom style="thin">
        <color rgb="FFD0D7DE"/>
      </bottom>
      <diagonal/>
    </border>
    <border>
      <left/>
      <right/>
      <top/>
      <bottom style="thin">
        <color rgb="FFD0D7DE"/>
      </bottom>
      <diagonal/>
    </border>
  </borders>
  <cellStyleXfs count="1">
    <xf numFmtId="0" fontId="0" fillId="0" borderId="0"/>
  </cellStyleXfs>
  <cellXfs count="52">
    <xf numFmtId="0" fontId="0" fillId="0" borderId="0" pivotButton="0" quotePrefix="0" xfId="0"/>
    <xf numFmtId="0" fontId="1" fillId="2" borderId="1" applyAlignment="1" pivotButton="0" quotePrefix="0" xfId="0">
      <alignment horizontal="center" vertical="center"/>
    </xf>
    <xf numFmtId="0" fontId="2" fillId="0" borderId="1" applyAlignment="1" pivotButton="0" quotePrefix="0" xfId="0">
      <alignment horizontal="right" vertical="center"/>
    </xf>
    <xf numFmtId="164" fontId="2" fillId="0" borderId="1" applyAlignment="1" pivotButton="0" quotePrefix="0" xfId="0">
      <alignment horizontal="left" vertical="center"/>
    </xf>
    <xf numFmtId="0" fontId="2" fillId="0" borderId="1" applyAlignment="1" pivotButton="0" quotePrefix="0" xfId="0">
      <alignment horizontal="right" vertical="center" wrapText="1"/>
    </xf>
    <xf numFmtId="0" fontId="3" fillId="0" borderId="0" pivotButton="0" quotePrefix="0" xfId="0"/>
    <xf numFmtId="1" fontId="2" fillId="0" borderId="1" applyAlignment="1" pivotButton="0" quotePrefix="0" xfId="0">
      <alignment horizontal="left" vertical="center"/>
    </xf>
    <xf numFmtId="9" fontId="2" fillId="0" borderId="1" applyAlignment="1" pivotButton="0" quotePrefix="0" xfId="0">
      <alignment horizontal="left" vertical="center"/>
    </xf>
    <xf numFmtId="0" fontId="1" fillId="2" borderId="1" applyAlignment="1" pivotButton="0" quotePrefix="0" xfId="0">
      <alignment horizontal="center" vertical="center" wrapText="1"/>
    </xf>
    <xf numFmtId="0" fontId="3" fillId="0" borderId="0" applyAlignment="1" pivotButton="0" quotePrefix="0" xfId="0">
      <alignment horizontal="right"/>
    </xf>
    <xf numFmtId="0" fontId="3" fillId="0" borderId="0" applyAlignment="1" pivotButton="0" quotePrefix="0" xfId="0">
      <alignment horizontal="right" vertical="center"/>
    </xf>
    <xf numFmtId="0" fontId="9" fillId="0" borderId="1" applyAlignment="1" pivotButton="0" quotePrefix="0" xfId="0">
      <alignment horizontal="left" vertical="center"/>
    </xf>
    <xf numFmtId="164" fontId="9" fillId="0" borderId="1" applyAlignment="1" pivotButton="0" quotePrefix="0" xfId="0">
      <alignment horizontal="left" vertical="center"/>
    </xf>
    <xf numFmtId="1" fontId="9" fillId="0" borderId="1" applyAlignment="1" pivotButton="0" quotePrefix="0" xfId="0">
      <alignment horizontal="left" vertical="center"/>
    </xf>
    <xf numFmtId="0" fontId="3" fillId="0" borderId="0" applyAlignment="1" pivotButton="0" quotePrefix="0" xfId="0">
      <alignment horizontal="right" vertical="top"/>
    </xf>
    <xf numFmtId="0" fontId="0" fillId="0" borderId="1" applyAlignment="1" applyProtection="1" pivotButton="0" quotePrefix="0" xfId="0">
      <alignment horizontal="right"/>
      <protection locked="0" hidden="0"/>
    </xf>
    <xf numFmtId="0" fontId="11" fillId="0" borderId="0" pivotButton="0" quotePrefix="0" xfId="0"/>
    <xf numFmtId="0" fontId="4" fillId="0" borderId="0" applyAlignment="1" pivotButton="0" quotePrefix="0" xfId="0">
      <alignment horizontal="right" readingOrder="2"/>
    </xf>
    <xf numFmtId="0" fontId="19" fillId="0" borderId="0" applyAlignment="1" pivotButton="0" quotePrefix="0" xfId="0">
      <alignment horizontal="right" readingOrder="2"/>
    </xf>
    <xf numFmtId="0" fontId="17" fillId="0" borderId="0" applyAlignment="1" pivotButton="0" quotePrefix="0" xfId="0">
      <alignment horizontal="right"/>
    </xf>
    <xf numFmtId="0" fontId="18" fillId="0" borderId="0" pivotButton="0" quotePrefix="0" xfId="0"/>
    <xf numFmtId="0" fontId="16" fillId="0" borderId="0" applyAlignment="1" pivotButton="0" quotePrefix="0" xfId="0">
      <alignment horizontal="right" wrapText="1"/>
    </xf>
    <xf numFmtId="0" fontId="11" fillId="0" borderId="0" pivotButton="0" quotePrefix="0" xfId="0"/>
    <xf numFmtId="0" fontId="12" fillId="0" borderId="0" applyAlignment="1" pivotButton="0" quotePrefix="0" xfId="0">
      <alignment horizontal="right"/>
    </xf>
    <xf numFmtId="0" fontId="11" fillId="0" borderId="0" applyAlignment="1" pivotButton="0" quotePrefix="0" xfId="0">
      <alignment horizontal="right"/>
    </xf>
    <xf numFmtId="0" fontId="13" fillId="0" borderId="0" applyAlignment="1" pivotButton="0" quotePrefix="0" xfId="0">
      <alignment horizontal="right" wrapText="1"/>
    </xf>
    <xf numFmtId="0" fontId="13" fillId="0" borderId="0" applyAlignment="1" pivotButton="0" quotePrefix="0" xfId="0">
      <alignment horizontal="right" readingOrder="2"/>
    </xf>
    <xf numFmtId="0" fontId="11" fillId="0" borderId="0" applyAlignment="1" pivotButton="0" quotePrefix="0" xfId="0">
      <alignment readingOrder="2"/>
    </xf>
    <xf numFmtId="0" fontId="10" fillId="0" borderId="0" applyAlignment="1" pivotButton="0" quotePrefix="0" xfId="0">
      <alignment horizontal="right"/>
    </xf>
    <xf numFmtId="0" fontId="14" fillId="0" borderId="0" applyAlignment="1" pivotButton="0" quotePrefix="0" xfId="0">
      <alignment horizontal="right"/>
    </xf>
    <xf numFmtId="0" fontId="14" fillId="0" borderId="0" applyAlignment="1" pivotButton="0" quotePrefix="0" xfId="0">
      <alignment horizontal="right" readingOrder="1"/>
    </xf>
    <xf numFmtId="0" fontId="11" fillId="0" borderId="0" applyAlignment="1" pivotButton="0" quotePrefix="0" xfId="0">
      <alignment horizontal="right" readingOrder="1"/>
    </xf>
    <xf numFmtId="0" fontId="5" fillId="0" borderId="0" applyAlignment="1" pivotButton="0" quotePrefix="0" xfId="0">
      <alignment horizontal="right" vertical="center"/>
    </xf>
    <xf numFmtId="0" fontId="0" fillId="0" borderId="0" pivotButton="0" quotePrefix="0" xfId="0"/>
    <xf numFmtId="0" fontId="7" fillId="0" borderId="0" applyAlignment="1" pivotButton="0" quotePrefix="0" xfId="0">
      <alignment horizontal="right"/>
    </xf>
    <xf numFmtId="164" fontId="6" fillId="3" borderId="1" applyAlignment="1" pivotButton="0" quotePrefix="0" xfId="0">
      <alignment horizontal="center" vertical="center"/>
    </xf>
    <xf numFmtId="0" fontId="0" fillId="0" borderId="4" pivotButton="0" quotePrefix="0" xfId="0"/>
    <xf numFmtId="0" fontId="0" fillId="0" borderId="3" pivotButton="0" quotePrefix="0" xfId="0"/>
    <xf numFmtId="0" fontId="0" fillId="0" borderId="5" pivotButton="0" quotePrefix="0" xfId="0"/>
    <xf numFmtId="0" fontId="0" fillId="0" borderId="6" pivotButton="0" quotePrefix="0" xfId="0"/>
    <xf numFmtId="0" fontId="0" fillId="0" borderId="7" pivotButton="0" quotePrefix="0" xfId="0"/>
    <xf numFmtId="0" fontId="6" fillId="3" borderId="1" applyAlignment="1" pivotButton="0" quotePrefix="0" xfId="0">
      <alignment horizontal="center" vertical="center"/>
    </xf>
    <xf numFmtId="0" fontId="1" fillId="2" borderId="1" applyAlignment="1" pivotButton="0" quotePrefix="0" xfId="0">
      <alignment horizontal="center" vertical="center"/>
    </xf>
    <xf numFmtId="0" fontId="0" fillId="0" borderId="8" pivotButton="0" quotePrefix="0" xfId="0"/>
    <xf numFmtId="0" fontId="0" fillId="0" borderId="0" applyAlignment="1" pivotButton="0" quotePrefix="0" xfId="0">
      <alignment horizontal="right"/>
    </xf>
    <xf numFmtId="0" fontId="0" fillId="0" borderId="1" applyAlignment="1" pivotButton="0" quotePrefix="0" xfId="0">
      <alignment horizontal="right" vertical="top"/>
    </xf>
    <xf numFmtId="0" fontId="0" fillId="0" borderId="2" pivotButton="0" quotePrefix="0" xfId="0"/>
    <xf numFmtId="0" fontId="0" fillId="0" borderId="9" pivotButton="0" quotePrefix="0" xfId="0"/>
    <xf numFmtId="0" fontId="8" fillId="0" borderId="0" applyAlignment="1" pivotButton="0" quotePrefix="0" xfId="0">
      <alignment horizontal="right"/>
    </xf>
    <xf numFmtId="3" fontId="0" fillId="0" borderId="4" pivotButton="0" quotePrefix="0" xfId="0"/>
    <xf numFmtId="3" fontId="2" fillId="0" borderId="1" applyAlignment="1" pivotButton="0" quotePrefix="0" xfId="0">
      <alignment horizontal="left" vertical="center"/>
    </xf>
    <xf numFmtId="3" fontId="0"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charts/chart1.xml><?xml version="1.0" encoding="utf-8"?>
<chartSpace xmlns="http://schemas.openxmlformats.org/drawingml/2006/chart">
  <chart>
    <title>
      <tx>
        <rich>
          <a:bodyPr xmlns:a="http://schemas.openxmlformats.org/drawingml/2006/main"/>
          <a:lstStyle xmlns:a="http://schemas.openxmlformats.org/drawingml/2006/main"/>
          <a:p xmlns:a="http://schemas.openxmlformats.org/drawingml/2006/main">
            <a:pPr>
              <a:defRPr/>
            </a:pPr>
            <a:r>
              <a:rPr lang="en-US"/>
              <a:t xml:space="preserve">Top 10 </a:t>
            </a:r>
            <a:r>
              <a:rPr lang="fa-IR"/>
              <a:t>پرداختی</a:t>
            </a:r>
          </a:p>
        </rich>
      </tx>
      <overlay val="1"/>
    </title>
    <plotArea>
      <layout/>
      <barChart>
        <barDir val="col"/>
        <grouping val="clustered"/>
        <varyColors val="1"/>
        <ser>
          <idx val="0"/>
          <order val="0"/>
          <tx>
            <strRef>
              <f>Dashboard!$B$10</f>
              <strCache>
                <ptCount val="1"/>
                <pt idx="0">
                  <v>جمع پرداختی</v>
                </pt>
              </strCache>
            </strRef>
          </tx>
          <spPr>
            <a:ln xmlns:a="http://schemas.openxmlformats.org/drawingml/2006/main">
              <a:prstDash val="solid"/>
            </a:ln>
          </spPr>
          <invertIfNegative val="1"/>
          <dLbls>
            <spPr>
              <a:noFill xmlns:a="http://schemas.openxmlformats.org/drawingml/2006/main"/>
              <a:ln xmlns:a="http://schemas.openxmlformats.org/drawingml/2006/main">
                <a:noFill/>
                <a:prstDash val="solid"/>
              </a:ln>
            </spPr>
            <showLegendKey val="1"/>
            <showVal val="0"/>
            <showCatName val="1"/>
            <showSerName val="1"/>
            <showPercent val="1"/>
            <showBubbleSize val="1"/>
            <showLeaderLines val="0"/>
          </dLbls>
          <cat>
            <multiLvlStrRef>
              <f>Dashboard!$A$11:$A$21</f>
            </multiLvlStrRef>
          </cat>
          <val>
            <numRef>
              <f>Dashboard!$B$11:$B$21</f>
              <numCache>
                <formatCode>#,##0" ریال"</formatCode>
                <ptCount val="11"/>
                <pt idx="0">
                  <v>0</v>
                </pt>
                <pt idx="1">
                  <v>0</v>
                </pt>
                <pt idx="2">
                  <v>0</v>
                </pt>
                <pt idx="3">
                  <v>0</v>
                </pt>
                <pt idx="4">
                  <v>0</v>
                </pt>
                <pt idx="5">
                  <v>0</v>
                </pt>
                <pt idx="6">
                  <v>0</v>
                </pt>
                <pt idx="7">
                  <v>0</v>
                </pt>
                <pt idx="8">
                  <v>0</v>
                </pt>
                <pt idx="9">
                  <v>0</v>
                </pt>
              </numCache>
            </numRef>
          </val>
        </ser>
        <dLbls>
          <showLegendKey val="1"/>
          <showVal val="0"/>
          <showCatName val="1"/>
          <showSerName val="1"/>
          <showPercent val="1"/>
          <showBubbleSize val="1"/>
        </dLbls>
        <gapWidth val="150"/>
        <axId val="10"/>
        <axId val="100"/>
      </barChart>
      <catAx>
        <axId val="10"/>
        <scaling>
          <orientation val="minMax"/>
        </scaling>
        <delete val="1"/>
        <axPos val="b"/>
        <title>
          <tx>
            <rich>
              <a:bodyPr xmlns:a="http://schemas.openxmlformats.org/drawingml/2006/main"/>
              <a:lstStyle xmlns:a="http://schemas.openxmlformats.org/drawingml/2006/main"/>
              <a:p xmlns:a="http://schemas.openxmlformats.org/drawingml/2006/main">
                <a:pPr>
                  <a:defRPr/>
                </a:pPr>
                <a:r>
                  <a:rPr lang="fa-IR"/>
                  <a:t>کارکنان</a:t>
                </a:r>
              </a:p>
            </rich>
          </tx>
          <overlay val="1"/>
        </title>
        <majorTickMark val="none"/>
        <minorTickMark val="none"/>
        <tickLblPos val="nextTo"/>
        <crossAx val="100"/>
        <crosses val="autoZero"/>
        <auto val="1"/>
        <lblAlgn val="ctr"/>
        <lblOffset val="100"/>
        <noMultiLvlLbl val="1"/>
      </catAx>
      <valAx>
        <axId val="100"/>
        <scaling>
          <orientation val="minMax"/>
        </scaling>
        <delete val="1"/>
        <axPos val="l"/>
        <majorGridlines/>
        <title>
          <tx>
            <rich>
              <a:bodyPr xmlns:a="http://schemas.openxmlformats.org/drawingml/2006/main"/>
              <a:lstStyle xmlns:a="http://schemas.openxmlformats.org/drawingml/2006/main"/>
              <a:p xmlns:a="http://schemas.openxmlformats.org/drawingml/2006/main">
                <a:pPr>
                  <a:defRPr/>
                </a:pPr>
                <a:r>
                  <a:rPr lang="fa-IR"/>
                  <a:t>ریال</a:t>
                </a:r>
              </a:p>
            </rich>
          </tx>
          <overlay val="1"/>
        </title>
        <numFmt formatCode="#,##0&quot; ریال&quot;" sourceLinked="1"/>
        <majorTickMark val="none"/>
        <minorTickMark val="none"/>
        <tickLblPos val="nextTo"/>
        <crossAx val="10"/>
        <crosses val="autoZero"/>
        <crossBetween val="between"/>
      </valAx>
    </plotArea>
    <legend>
      <legendPos val="r"/>
      <overlay val="0"/>
    </legend>
    <plotVisOnly val="1"/>
    <dispBlanksAs val="gap"/>
  </chart>
</chartSpace>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1</col>
      <colOff>1171575</colOff>
      <row>0</row>
      <rowOff>38100</rowOff>
    </from>
    <ext cx="1619250" cy="1619250"/>
    <pic>
      <nvPicPr>
        <cNvPr id="2"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9988572225" y="38100"/>
          <a:ext cx="1619250" cy="1619250"/>
        </a:xfrm>
        <a:prstGeom xmlns:a="http://schemas.openxmlformats.org/drawingml/2006/main" prst="rect">
          <avLst/>
        </a:prstGeom>
        <a:ln xmlns:a="http://schemas.openxmlformats.org/drawingml/2006/main">
          <a:prstDash val="solid"/>
        </a:ln>
      </spPr>
    </pic>
    <clientData/>
  </oneCellAnchor>
</wsDr>
</file>

<file path=xl/drawings/drawing2.xml><?xml version="1.0" encoding="utf-8"?>
<wsDr xmlns="http://schemas.openxmlformats.org/drawingml/2006/spreadsheetDrawing">
  <oneCellAnchor>
    <from>
      <col>3</col>
      <colOff>0</colOff>
      <row>9</row>
      <rowOff>0</rowOff>
    </from>
    <ext cx="72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jooiakar.com/blog/" TargetMode="External" Id="rId1"/><Relationship Type="http://schemas.openxmlformats.org/officeDocument/2006/relationships/hyperlink" Target="https://jooiakar.com/blog/news/labor-law/eydi-sanavat-1404/" TargetMode="External" Id="rId2"/><Relationship Type="http://schemas.openxmlformats.org/officeDocument/2006/relationships/drawing" Target="/xl/drawings/drawing1.xml" Id="rId3"/></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outlinePr summaryBelow="1" summaryRight="1"/>
    <pageSetUpPr/>
  </sheetPr>
  <dimension ref="A9:F62"/>
  <sheetViews>
    <sheetView showGridLines="0" rightToLeft="1" topLeftCell="A37" workbookViewId="0">
      <selection activeCell="A52" sqref="A52:F52"/>
    </sheetView>
  </sheetViews>
  <sheetFormatPr baseColWidth="8" defaultRowHeight="15"/>
  <cols>
    <col width="22" customWidth="1" style="33" min="1" max="6"/>
  </cols>
  <sheetData>
    <row r="9" ht="26.25" customHeight="1" s="33">
      <c r="A9" s="28" t="inlineStr">
        <is>
          <t>راهنمای هوشمند اکسل محاسبه عیدی و سنوات (نسخه پیشرفته ۱۴۰۴)</t>
        </is>
      </c>
    </row>
    <row r="10" ht="18" customHeight="1" s="33">
      <c r="A10" s="23" t="inlineStr">
        <is>
          <t>طراحی شده توسط تیم فنی جویاکار</t>
        </is>
      </c>
    </row>
    <row r="11" ht="18" customHeight="1" s="33">
      <c r="A11" s="22" t="n"/>
      <c r="B11" s="22" t="n"/>
      <c r="C11" s="22" t="n"/>
      <c r="D11" s="22" t="n"/>
      <c r="E11" s="22" t="n"/>
      <c r="F11" s="22" t="n"/>
    </row>
    <row r="12">
      <c r="A12" s="25" t="inlineStr">
        <is>
          <t>به این ابزار خوش آمدید. این فایل یک سیستم کامل و خودکار برای محاسبه دقیق عیدی، سنوات و صدور فیش حقوقی است که تمامی قوانین مالیاتی و سقف‌های قانونی سال ۱۴۰۴ در آن لحاظ شده است.</t>
        </is>
      </c>
    </row>
    <row r="13"/>
    <row r="14"/>
    <row r="15" ht="18" customHeight="1" s="33">
      <c r="A15" s="22" t="n"/>
      <c r="B15" s="22" t="n"/>
      <c r="C15" s="22" t="n"/>
      <c r="D15" s="22" t="n"/>
      <c r="E15" s="22" t="n"/>
      <c r="F15" s="22" t="n"/>
    </row>
    <row r="16" ht="20.25" customHeight="1" s="33">
      <c r="A16" s="29" t="inlineStr">
        <is>
          <t xml:space="preserve">شروع سریع (Quick Start)🚀 </t>
        </is>
      </c>
    </row>
    <row r="17" ht="18" customHeight="1" s="33">
      <c r="A17" s="22" t="n"/>
      <c r="B17" s="22" t="n"/>
      <c r="C17" s="22" t="n"/>
      <c r="D17" s="22" t="n"/>
      <c r="E17" s="22" t="n"/>
      <c r="F17" s="22" t="n"/>
    </row>
    <row r="18" ht="18" customHeight="1" s="33">
      <c r="A18" s="26" t="inlineStr">
        <is>
          <t>Parameters: تنظیمات پایه (حقوق و مالیات)</t>
        </is>
      </c>
    </row>
    <row r="19" ht="18" customHeight="1" s="33">
      <c r="A19" s="26" t="inlineStr">
        <is>
          <t>Data_Entry: ورود اطلاعات پرسنل</t>
        </is>
      </c>
    </row>
    <row r="20" ht="18" customHeight="1" s="33">
      <c r="A20" s="26" t="inlineStr">
        <is>
          <t>Dashboard: مشاهده گزارش مدیریتی (خودکار)</t>
        </is>
      </c>
    </row>
    <row r="21" ht="18" customHeight="1" s="33">
      <c r="A21" s="26" t="inlineStr">
        <is>
          <t>Payslip: چاپ فیش حقوقی (خودکار)</t>
        </is>
      </c>
    </row>
    <row r="22" ht="18" customHeight="1" s="33">
      <c r="A22" s="22" t="n"/>
      <c r="B22" s="22" t="n"/>
      <c r="C22" s="22" t="n"/>
      <c r="D22" s="22" t="n"/>
      <c r="E22" s="22" t="n"/>
      <c r="F22" s="22" t="n"/>
    </row>
    <row r="23" ht="20.25" customHeight="1" s="33">
      <c r="A23" s="29" t="inlineStr">
        <is>
          <t>🟢 گام ۱: تنظیمات پایه (Sheet: Parameters)</t>
        </is>
      </c>
    </row>
    <row r="24" ht="18" customHeight="1" s="33">
      <c r="A24" s="22" t="n"/>
      <c r="B24" s="22" t="n"/>
      <c r="C24" s="22" t="n"/>
      <c r="D24" s="22" t="n"/>
      <c r="E24" s="22" t="n"/>
      <c r="F24" s="22" t="n"/>
    </row>
    <row r="25" ht="18" customHeight="1" s="33">
      <c r="A25" s="21" t="inlineStr">
        <is>
          <t>⚠️ مهم: این شیت قلب تپنده محاسبات است. قبل از هر کاری، اعداد این بخش را چک کنید.</t>
        </is>
      </c>
    </row>
    <row r="26" ht="18" customHeight="1" s="33">
      <c r="A26" s="25" t="inlineStr">
        <is>
          <t>چرا این شیت وجود دارد؟ برای اینکه فایل شما با تغییر قوانین یا تغییر سال از کار نیفتد.</t>
        </is>
      </c>
    </row>
    <row r="27" ht="18" customHeight="1" s="33">
      <c r="A27" s="25" t="inlineStr">
        <is>
          <t>حداقل حقوق ۱۴۰۴: عدد رسمی را وارد کنید (اگر خالی بماند، سیستم خودکار محاسبه می‌کند).</t>
        </is>
      </c>
    </row>
    <row r="28" ht="18" customHeight="1" s="33">
      <c r="A28" s="25" t="inlineStr">
        <is>
          <t>سقف معافیت مالیاتی: معمولاً معادل یک ماه حداقل حقوق است.</t>
        </is>
      </c>
    </row>
    <row r="29" ht="18" customHeight="1" s="33">
      <c r="A29" s="25" t="inlineStr">
        <is>
          <t>روزهای سال: برای سال‌های کبیسه عدد را به ۳۶۶ تغییر دهید.</t>
        </is>
      </c>
    </row>
    <row r="30" ht="18" customHeight="1" s="33">
      <c r="A30" s="22" t="n"/>
      <c r="B30" s="22" t="n"/>
      <c r="C30" s="22" t="n"/>
      <c r="D30" s="22" t="n"/>
      <c r="E30" s="22" t="n"/>
      <c r="F30" s="22" t="n"/>
    </row>
    <row r="31" ht="20.25" customHeight="1" s="33">
      <c r="A31" s="29" t="inlineStr">
        <is>
          <t xml:space="preserve"> گام ۲: ورود اطلاعات (Sheet: Data_Entry)🟢</t>
        </is>
      </c>
    </row>
    <row r="32" ht="18" customHeight="1" s="33">
      <c r="A32" s="22" t="n"/>
      <c r="B32" s="22" t="n"/>
      <c r="C32" s="22" t="n"/>
      <c r="D32" s="22" t="n"/>
      <c r="E32" s="22" t="n"/>
      <c r="F32" s="22" t="n"/>
    </row>
    <row r="33" ht="18" customHeight="1" s="33">
      <c r="A33" s="25" t="inlineStr">
        <is>
          <t>تنها جایی که باید تایپ کنید، اینجاست! فقط ۵ ستون اول را پر کنید؛ بقیه ستون‌ها خودکار محاسبه می‌شوند.</t>
        </is>
      </c>
    </row>
    <row r="34" ht="18" customHeight="1" s="33">
      <c r="A34" s="25" t="inlineStr">
        <is>
          <t>کارکرد: عدد بین ۰ تا ۳۶۶ وارد کنید (مثلاً ۶ ماه = ۱۸۲ روز).</t>
        </is>
      </c>
    </row>
    <row r="35" ht="18" customHeight="1" s="33">
      <c r="A35" s="25" t="inlineStr">
        <is>
          <t>حقوق پایه: فقط پایه حقوق حکم را وارد کنید.</t>
        </is>
      </c>
    </row>
    <row r="36" ht="18" customHeight="1" s="33">
      <c r="A36" s="25" t="inlineStr">
        <is>
          <t>مزایا: جمع بن، مسکن و حق اولاد را وارد کنید (در محاسبه سنوات تاثیر دارد، اما در عیدی خیر).</t>
        </is>
      </c>
    </row>
    <row r="37" ht="18" customHeight="1" s="33">
      <c r="A37" s="22" t="n"/>
      <c r="B37" s="22" t="n"/>
      <c r="C37" s="22" t="n"/>
      <c r="D37" s="22" t="n"/>
      <c r="E37" s="22" t="n"/>
      <c r="F37" s="22" t="n"/>
    </row>
    <row r="38" ht="20.25" customHeight="1" s="33">
      <c r="A38" s="29" t="inlineStr">
        <is>
          <t xml:space="preserve">گام ۳: گزارش مدیریتی (Sheet: Dashboard)🟢 </t>
        </is>
      </c>
    </row>
    <row r="39" ht="18" customHeight="1" s="33">
      <c r="A39" s="22" t="n"/>
      <c r="B39" s="22" t="n"/>
      <c r="C39" s="22" t="n"/>
      <c r="D39" s="22" t="n"/>
      <c r="E39" s="22" t="n"/>
      <c r="F39" s="22" t="n"/>
    </row>
    <row r="40" ht="18" customHeight="1" s="33">
      <c r="A40" s="25" t="inlineStr">
        <is>
          <t>یک نمای کلی برای مدیران مالی و کارفرمایان.</t>
        </is>
      </c>
    </row>
    <row r="41" ht="18" customHeight="1" s="33">
      <c r="A41" s="25" t="inlineStr">
        <is>
          <t>در این صفحه هیچ عددی وارد نکنید.</t>
        </is>
      </c>
    </row>
    <row r="42" ht="18" customHeight="1" s="33">
      <c r="A42" s="25" t="inlineStr">
        <is>
          <t>نمودارها و کارت‌های آماری به محض ورود اطلاعات به‌روز می‌شوند.</t>
        </is>
      </c>
    </row>
    <row r="43" ht="18" customHeight="1" s="33">
      <c r="A43" s="25" t="inlineStr">
        <is>
          <t>این صفحه برای پرینت و ارائه به مدیریت تنظیم شده است.</t>
        </is>
      </c>
    </row>
    <row r="44" ht="18" customHeight="1" s="33">
      <c r="A44" s="22" t="n"/>
      <c r="B44" s="22" t="n"/>
      <c r="C44" s="22" t="n"/>
      <c r="D44" s="22" t="n"/>
      <c r="E44" s="22" t="n"/>
      <c r="F44" s="22" t="n"/>
    </row>
    <row r="45" ht="20.25" customHeight="1" s="33">
      <c r="A45" s="30" t="inlineStr">
        <is>
          <t xml:space="preserve"> گام ۴: صدور فیش حقوقی (Sheet: Payslip)🟢</t>
        </is>
      </c>
    </row>
    <row r="46" ht="18" customHeight="1" s="33">
      <c r="A46" s="22" t="n"/>
      <c r="B46" s="22" t="n"/>
      <c r="C46" s="22" t="n"/>
      <c r="D46" s="22" t="n"/>
      <c r="E46" s="22" t="n"/>
      <c r="F46" s="22" t="n"/>
    </row>
    <row r="47" ht="18" customHeight="1" s="33">
      <c r="A47" s="25" t="inlineStr">
        <is>
          <t>روی سلول مقابل «کد پرسنلی» کلیک کنید.</t>
        </is>
      </c>
    </row>
    <row r="48" ht="18" customHeight="1" s="33">
      <c r="A48" s="25" t="inlineStr">
        <is>
          <t>از لیست کشویی، کد پرسنل مورد نظر را انتخاب کنید.</t>
        </is>
      </c>
    </row>
    <row r="49" ht="18" customHeight="1" s="33">
      <c r="A49" s="25" t="inlineStr">
        <is>
          <t>تمام محاسبات به‌صورت آنی نمایش داده می‌شود.</t>
        </is>
      </c>
    </row>
    <row r="50" ht="18" customHeight="1" s="33">
      <c r="A50" s="25" t="inlineStr">
        <is>
          <t>فایل آماده پرینت یا ذخیره PDF است.</t>
        </is>
      </c>
    </row>
    <row r="51" ht="18" customHeight="1" s="33">
      <c r="A51" s="22" t="n"/>
      <c r="B51" s="22" t="n"/>
      <c r="C51" s="22" t="n"/>
      <c r="D51" s="22" t="n"/>
      <c r="E51" s="22" t="n"/>
      <c r="F51" s="22" t="n"/>
    </row>
    <row r="52" ht="20.25" customHeight="1" s="33">
      <c r="A52" s="30" t="inlineStr">
        <is>
          <t xml:space="preserve"> نکات مهم برای حسابداران💡</t>
        </is>
      </c>
    </row>
    <row r="53" ht="18" customHeight="1" s="33">
      <c r="A53" s="22" t="n"/>
      <c r="B53" s="22" t="n"/>
      <c r="C53" s="22" t="n"/>
      <c r="D53" s="22" t="n"/>
      <c r="E53" s="22" t="n"/>
      <c r="F53" s="22" t="n"/>
    </row>
    <row r="54" ht="18" customHeight="1" s="33">
      <c r="A54" s="25" t="inlineStr">
        <is>
          <t>اگر عیدی صفر شد، ستون روز کارکرد را بررسی کنید.</t>
        </is>
      </c>
    </row>
    <row r="55" ht="18" customHeight="1" s="33">
      <c r="A55" s="25" t="inlineStr">
        <is>
          <t>اگر مالیات صفر است، یعنی عیدی زیر سقف معافیت بوده است.</t>
        </is>
      </c>
    </row>
    <row r="56" ht="18" customHeight="1" s="33">
      <c r="A56" s="25" t="inlineStr">
        <is>
          <t>برای دریافت نسخه‌های جدید و ابزارهای آنلاین، به سایت جویاکار مراجعه کنید.</t>
        </is>
      </c>
    </row>
    <row r="57" ht="18" customHeight="1" s="33">
      <c r="A57" s="22" t="n"/>
      <c r="B57" s="22" t="n"/>
      <c r="C57" s="22" t="n"/>
      <c r="D57" s="22" t="n"/>
      <c r="E57" s="22" t="n"/>
      <c r="F57" s="22" t="n"/>
    </row>
    <row r="58" ht="18" customHeight="1" s="33">
      <c r="A58" s="22" t="n"/>
      <c r="B58" s="22" t="n"/>
      <c r="C58" s="22" t="n"/>
      <c r="D58" s="22" t="n"/>
      <c r="E58" s="22" t="n"/>
      <c r="F58" s="22" t="n"/>
    </row>
    <row r="59" ht="20.25" customHeight="1" s="33">
      <c r="A59" s="29" t="inlineStr">
        <is>
          <t>🔗 منابع آنلاین</t>
        </is>
      </c>
    </row>
    <row r="60" ht="18" customHeight="1" s="33">
      <c r="A60" s="22" t="n"/>
      <c r="B60" s="22" t="n"/>
      <c r="C60" s="22" t="n"/>
      <c r="D60" s="22" t="n"/>
      <c r="E60" s="22" t="n"/>
      <c r="F60" s="22" t="n"/>
    </row>
    <row r="61" ht="19.5" customHeight="1" s="33">
      <c r="A61" s="19" t="inlineStr">
        <is>
          <t>📘 بلاگ جویاکار</t>
        </is>
      </c>
    </row>
    <row r="62" ht="19.5" customHeight="1" s="33">
      <c r="A62" s="19" t="inlineStr">
        <is>
          <t>🧮 عیدی و سنوات | بهترین ابزار محاسبه آنلاین + دانلود بخشنامه رسمی</t>
        </is>
      </c>
    </row>
  </sheetData>
  <mergeCells count="36">
    <mergeCell ref="A41:F41"/>
    <mergeCell ref="A16:F16"/>
    <mergeCell ref="A54:F54"/>
    <mergeCell ref="A27:F27"/>
    <mergeCell ref="A56:F56"/>
    <mergeCell ref="A18:F18"/>
    <mergeCell ref="A50:F50"/>
    <mergeCell ref="A26:F26"/>
    <mergeCell ref="A21:F21"/>
    <mergeCell ref="A55:F55"/>
    <mergeCell ref="A33:F33"/>
    <mergeCell ref="A47:F47"/>
    <mergeCell ref="A42:F42"/>
    <mergeCell ref="A12:F14"/>
    <mergeCell ref="A23:F23"/>
    <mergeCell ref="A35:F35"/>
    <mergeCell ref="A62:F62"/>
    <mergeCell ref="A20:F20"/>
    <mergeCell ref="A29:F29"/>
    <mergeCell ref="A43:F43"/>
    <mergeCell ref="A38:F38"/>
    <mergeCell ref="A52:F52"/>
    <mergeCell ref="A10:F10"/>
    <mergeCell ref="A28:F28"/>
    <mergeCell ref="A19:F19"/>
    <mergeCell ref="A9:F9"/>
    <mergeCell ref="A31:F31"/>
    <mergeCell ref="A34:F34"/>
    <mergeCell ref="A40:F40"/>
    <mergeCell ref="A48:F48"/>
    <mergeCell ref="A59:F59"/>
    <mergeCell ref="A49:F49"/>
    <mergeCell ref="A36:F36"/>
    <mergeCell ref="A45:F45"/>
    <mergeCell ref="A61:F61"/>
    <mergeCell ref="A25:F25"/>
  </mergeCells>
  <hyperlinks>
    <hyperlink xmlns:r="http://schemas.openxmlformats.org/officeDocument/2006/relationships" ref="A61" r:id="rId1"/>
    <hyperlink xmlns:r="http://schemas.openxmlformats.org/officeDocument/2006/relationships" ref="A62" display="🧮 عیدی و سنوات ۱۴۰۴ | بهترین ابزار محاسبه آنلاین + دانلود بخشنامه رسمی" r:id="rId2"/>
  </hyperlinks>
  <pageMargins left="0.75" right="0.75" top="1" bottom="1" header="0.5" footer="0.5"/>
  <drawing xmlns:r="http://schemas.openxmlformats.org/officeDocument/2006/relationships" r:id="rId3"/>
</worksheet>
</file>

<file path=xl/worksheets/sheet2.xml><?xml version="1.0" encoding="utf-8"?>
<worksheet xmlns="http://schemas.openxmlformats.org/spreadsheetml/2006/main">
  <sheetPr>
    <outlinePr summaryBelow="1" summaryRight="1"/>
    <pageSetUpPr/>
  </sheetPr>
  <dimension ref="A1:H20"/>
  <sheetViews>
    <sheetView showGridLines="0" rightToLeft="1" workbookViewId="0">
      <selection activeCell="A1" sqref="A1:XFD1"/>
    </sheetView>
  </sheetViews>
  <sheetFormatPr baseColWidth="8" defaultRowHeight="15"/>
  <cols>
    <col width="30" customWidth="1" style="33" min="1" max="1"/>
    <col width="22" customWidth="1" style="33" min="2" max="2"/>
    <col width="14" customWidth="1" style="33" min="3" max="8"/>
  </cols>
  <sheetData>
    <row r="1" ht="27.95" customHeight="1" s="33">
      <c r="A1" s="32" t="inlineStr">
        <is>
          <t>داشبورد عیدی و سنوات - سال ۱۴۰۵</t>
        </is>
      </c>
    </row>
    <row r="3">
      <c r="A3" s="42" t="inlineStr">
        <is>
          <t>تعداد کارکنان</t>
        </is>
      </c>
      <c r="B3" s="43" t="n"/>
      <c r="C3" s="42" t="inlineStr">
        <is>
          <t>جمع عیدی پرداختی (خالص)</t>
        </is>
      </c>
      <c r="D3" s="43" t="n"/>
      <c r="E3" s="42" t="inlineStr">
        <is>
          <t>جمع سنوات پرداختی</t>
        </is>
      </c>
      <c r="F3" s="43" t="n"/>
      <c r="G3" s="42" t="inlineStr">
        <is>
          <t>جمع مالیات کسرشده</t>
        </is>
      </c>
      <c r="H3" s="43" t="n"/>
    </row>
    <row r="4">
      <c r="A4" s="41">
        <f>COUNTA(Data_Entry!A2:A500)</f>
        <v/>
      </c>
      <c r="B4" s="36" t="n"/>
      <c r="C4" s="35">
        <f>SUM(Data_Entry!I2:I500)</f>
        <v/>
      </c>
      <c r="D4" s="49" t="n"/>
      <c r="E4" s="35">
        <f>SUM(Data_Entry!J2:J500)</f>
        <v/>
      </c>
      <c r="F4" s="49" t="n"/>
      <c r="G4" s="35">
        <f>SUM(Data_Entry!H2:H500)</f>
        <v/>
      </c>
      <c r="H4" s="49" t="n"/>
    </row>
    <row r="5">
      <c r="A5" s="37" t="n"/>
      <c r="B5" s="38" t="n"/>
      <c r="C5" s="37" t="n"/>
      <c r="D5" s="38" t="n"/>
      <c r="E5" s="37" t="n"/>
      <c r="F5" s="38" t="n"/>
      <c r="G5" s="37" t="n"/>
      <c r="H5" s="38" t="n"/>
    </row>
    <row r="6">
      <c r="A6" s="39" t="n"/>
      <c r="B6" s="40" t="n"/>
      <c r="C6" s="39" t="n"/>
      <c r="D6" s="40" t="n"/>
      <c r="E6" s="39" t="n"/>
      <c r="F6" s="40" t="n"/>
      <c r="G6" s="39" t="n"/>
      <c r="H6" s="40" t="n"/>
    </row>
    <row r="8" ht="15.75" customHeight="1" s="33">
      <c r="A8" s="34" t="inlineStr">
        <is>
          <t>توزیع پرداختی (۱۰ نفر اول بر اساس جمع پرداختی)</t>
        </is>
      </c>
    </row>
    <row r="10">
      <c r="A10" s="42" t="inlineStr">
        <is>
          <t>نام</t>
        </is>
      </c>
      <c r="B10" s="42" t="inlineStr">
        <is>
          <t>جمع پرداختی</t>
        </is>
      </c>
    </row>
    <row r="11">
      <c r="A11" s="2">
        <f>IF($B11="","",INDEX(Data_Entry!$B$2:$B$500, MATCH($B11, Data_Entry!$K$2:$K$500, 0)))</f>
        <v/>
      </c>
      <c r="B11" s="3">
        <f>IFERROR(LARGE(Data_Entry!$K$2:$K$500,1),"")</f>
        <v/>
      </c>
    </row>
    <row r="12">
      <c r="A12" s="2">
        <f>IF($B12="","",INDEX(Data_Entry!$B$2:$B$500, MATCH($B12, Data_Entry!$K$2:$K$500, 0)))</f>
        <v/>
      </c>
      <c r="B12" s="3">
        <f>IFERROR(LARGE(Data_Entry!$K$2:$K$500,2),"")</f>
        <v/>
      </c>
    </row>
    <row r="13">
      <c r="A13" s="2">
        <f>IF($B13="","",INDEX(Data_Entry!$B$2:$B$500, MATCH($B13, Data_Entry!$K$2:$K$500, 0)))</f>
        <v/>
      </c>
      <c r="B13" s="3">
        <f>IFERROR(LARGE(Data_Entry!$K$2:$K$500,3),"")</f>
        <v/>
      </c>
    </row>
    <row r="14">
      <c r="A14" s="2">
        <f>IF($B14="","",INDEX(Data_Entry!$B$2:$B$500, MATCH($B14, Data_Entry!$K$2:$K$500, 0)))</f>
        <v/>
      </c>
      <c r="B14" s="3">
        <f>IFERROR(LARGE(Data_Entry!$K$2:$K$500,4),"")</f>
        <v/>
      </c>
    </row>
    <row r="15">
      <c r="A15" s="2">
        <f>IF($B15="","",INDEX(Data_Entry!$B$2:$B$500, MATCH($B15, Data_Entry!$K$2:$K$500, 0)))</f>
        <v/>
      </c>
      <c r="B15" s="3">
        <f>IFERROR(LARGE(Data_Entry!$K$2:$K$500,5),"")</f>
        <v/>
      </c>
    </row>
    <row r="16">
      <c r="A16" s="2">
        <f>IF($B16="","",INDEX(Data_Entry!$B$2:$B$500, MATCH($B16, Data_Entry!$K$2:$K$500, 0)))</f>
        <v/>
      </c>
      <c r="B16" s="3">
        <f>IFERROR(LARGE(Data_Entry!$K$2:$K$500,6),"")</f>
        <v/>
      </c>
    </row>
    <row r="17">
      <c r="A17" s="2">
        <f>IF($B17="","",INDEX(Data_Entry!$B$2:$B$500, MATCH($B17, Data_Entry!$K$2:$K$500, 0)))</f>
        <v/>
      </c>
      <c r="B17" s="3">
        <f>IFERROR(LARGE(Data_Entry!$K$2:$K$500,7),"")</f>
        <v/>
      </c>
    </row>
    <row r="18">
      <c r="A18" s="2">
        <f>IF($B18="","",INDEX(Data_Entry!$B$2:$B$500, MATCH($B18, Data_Entry!$K$2:$K$500, 0)))</f>
        <v/>
      </c>
      <c r="B18" s="3">
        <f>IFERROR(LARGE(Data_Entry!$K$2:$K$500,8),"")</f>
        <v/>
      </c>
    </row>
    <row r="19">
      <c r="A19" s="2">
        <f>IF($B19="","",INDEX(Data_Entry!$B$2:$B$500, MATCH($B19, Data_Entry!$K$2:$K$500, 0)))</f>
        <v/>
      </c>
      <c r="B19" s="3">
        <f>IFERROR(LARGE(Data_Entry!$K$2:$K$500,9),"")</f>
        <v/>
      </c>
    </row>
    <row r="20">
      <c r="A20" s="2">
        <f>IF($B20="","",INDEX(Data_Entry!$B$2:$B$500, MATCH($B20, Data_Entry!$K$2:$K$500, 0)))</f>
        <v/>
      </c>
      <c r="B20" s="3">
        <f>IFERROR(LARGE(Data_Entry!$K$2:$K$500,10),"")</f>
        <v/>
      </c>
    </row>
  </sheetData>
  <sheetProtection selectLockedCells="0" selectUnlockedCells="0" sheet="1" objects="0" insertRows="1" insertHyperlinks="1" autoFilter="1" scenarios="0" formatColumns="1" deleteColumns="1" insertColumns="1" pivotTables="1" deleteRows="1" formatCells="1" formatRows="1" sort="1" password="CF7A"/>
  <mergeCells count="10">
    <mergeCell ref="A1:H1"/>
    <mergeCell ref="A8:H8"/>
    <mergeCell ref="E4:F6"/>
    <mergeCell ref="C4:D6"/>
    <mergeCell ref="A4:B6"/>
    <mergeCell ref="G4:H6"/>
    <mergeCell ref="C3:D3"/>
    <mergeCell ref="A3:B3"/>
    <mergeCell ref="G3:H3"/>
    <mergeCell ref="E3:F3"/>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11"/>
  <sheetViews>
    <sheetView showGridLines="0" rightToLeft="1" workbookViewId="0">
      <selection activeCell="D7" sqref="D7"/>
    </sheetView>
  </sheetViews>
  <sheetFormatPr baseColWidth="8" defaultRowHeight="15"/>
  <cols>
    <col width="44" customWidth="1" style="33" min="1" max="1"/>
    <col width="24" customWidth="1" style="33" min="2" max="2"/>
    <col width="70" customWidth="1" style="33" min="4" max="4"/>
  </cols>
  <sheetData>
    <row r="1">
      <c r="A1" s="42" t="inlineStr">
        <is>
          <t>پارامتر</t>
        </is>
      </c>
      <c r="B1" s="42" t="inlineStr">
        <is>
          <t>مقدار</t>
        </is>
      </c>
    </row>
    <row r="2">
      <c r="A2" s="4" t="inlineStr">
        <is>
          <t>حداقل دستمزد روزانه ۱۴۰۵ (ورودی)</t>
        </is>
      </c>
      <c r="B2" s="50" t="n">
        <v>5541850</v>
      </c>
      <c r="D2" s="5" t="inlineStr">
        <is>
          <t>راهنما:</t>
        </is>
      </c>
    </row>
    <row r="3">
      <c r="A3" s="4" t="inlineStr">
        <is>
          <t>حداقل حقوق ماهانه ۱۴۰۵ (ریال)</t>
        </is>
      </c>
      <c r="B3" s="50" t="n">
        <v>166255500</v>
      </c>
      <c r="D3" s="18" t="inlineStr">
        <is>
          <t>۱) اگر حداقل دستمزد روزانه را وارد نکنید، از ماهانه/۳۰ استفاده می‌شود.</t>
        </is>
      </c>
    </row>
    <row r="4">
      <c r="A4" s="4" t="inlineStr">
        <is>
          <t>روزهای سال (۳۶۵/۳۶۶)</t>
        </is>
      </c>
      <c r="B4" s="6" t="n">
        <v>365</v>
      </c>
      <c r="D4" s="17" t="inlineStr">
        <is>
          <t>۲) اگر عیدی برای بخشی از سال محاسبه می‌شود، معافیت مالیاتی به نسبت کارکرد اعمال می‌شود.</t>
        </is>
      </c>
    </row>
    <row r="5">
      <c r="A5" s="4" t="inlineStr">
        <is>
          <t>سقف معافیت مالیاتی عیدی (ورودی)</t>
        </is>
      </c>
      <c r="B5" s="3" t="n"/>
      <c r="D5" s="17" t="inlineStr">
        <is>
          <t>۳) در صورت سال کبیسه، روزهای سال را روی ۳۶۶ بگذارید.</t>
        </is>
      </c>
    </row>
    <row r="6">
      <c r="A6" s="4" t="inlineStr">
        <is>
          <t>نرخ مالیات عیدی</t>
        </is>
      </c>
      <c r="B6" s="7" t="n">
        <v>0.1</v>
      </c>
    </row>
    <row r="7">
      <c r="A7" s="4" t="inlineStr">
        <is>
          <t>حداقل دستمزد روزانه محاسباتی (ماهانه/۳۰)</t>
        </is>
      </c>
      <c r="B7" s="50">
        <f>ROUND(B3/30,0)</f>
        <v/>
      </c>
    </row>
    <row r="8">
      <c r="A8" s="4" t="inlineStr">
        <is>
          <t>حداقل دستمزد روزانه مورد استفاده</t>
        </is>
      </c>
      <c r="B8" s="50">
        <f>IF(B2&lt;&gt;"",B2,B7)</f>
        <v/>
      </c>
    </row>
    <row r="9">
      <c r="A9" s="4" t="inlineStr">
        <is>
          <t>سقف معافیت مالیاتی عیدی مورد استفاده</t>
        </is>
      </c>
      <c r="B9" s="50">
        <f>IF(B5&lt;&gt;"",B5,B3)</f>
        <v/>
      </c>
    </row>
    <row r="10">
      <c r="A10" s="4" t="inlineStr">
        <is>
          <t>سقف عیدی (حداقل مزد * ۹۰ روز)</t>
        </is>
      </c>
      <c r="B10" s="50">
        <f>B8*90</f>
        <v/>
      </c>
    </row>
    <row r="11">
      <c r="A11" s="4" t="inlineStr">
        <is>
          <t>کف عیدی (حداقل مزد * ۶۰ روز)</t>
        </is>
      </c>
      <c r="B11" s="50">
        <f>B8*60</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999"/>
  <sheetViews>
    <sheetView showGridLines="0" rightToLeft="1" workbookViewId="0">
      <pane ySplit="1" topLeftCell="A2" activePane="bottomLeft" state="frozen"/>
      <selection pane="bottomLeft" activeCell="A1" sqref="A1"/>
    </sheetView>
  </sheetViews>
  <sheetFormatPr baseColWidth="8" defaultRowHeight="15"/>
  <cols>
    <col width="14" customWidth="1" style="33" min="1" max="1"/>
    <col width="26" customWidth="1" style="33" min="2" max="2"/>
    <col width="20" customWidth="1" style="33" min="3" max="4"/>
    <col width="12" customWidth="1" style="33" min="5" max="5"/>
    <col width="20" customWidth="1" style="33" min="6" max="7"/>
    <col width="18" customWidth="1" style="33" min="8" max="9"/>
    <col width="20" customWidth="1" style="33" min="10" max="11"/>
  </cols>
  <sheetData>
    <row r="1" ht="33.95" customHeight="1" s="33">
      <c r="A1" s="8" t="inlineStr">
        <is>
          <t>کد پرسنلی</t>
        </is>
      </c>
      <c r="B1" s="8" t="inlineStr">
        <is>
          <t>نام و نام خانوادگی</t>
        </is>
      </c>
      <c r="C1" s="8" t="inlineStr">
        <is>
          <t>حقوق پایه ماهانه (ریال)</t>
        </is>
      </c>
      <c r="D1" s="8" t="inlineStr">
        <is>
          <t>مزایا - بن و مسکن (ریال)</t>
        </is>
      </c>
      <c r="E1" s="8" t="inlineStr">
        <is>
          <t>کارکرد به روز</t>
        </is>
      </c>
      <c r="F1" s="8" t="inlineStr">
        <is>
          <t>عیدی ناخالص (ریال)</t>
        </is>
      </c>
      <c r="G1" s="8" t="inlineStr">
        <is>
          <t>عیدی مشمول مالیات (ریال)</t>
        </is>
      </c>
      <c r="H1" s="8" t="inlineStr">
        <is>
          <t>مالیات عیدی (ریال)</t>
        </is>
      </c>
      <c r="I1" s="8" t="inlineStr">
        <is>
          <t>عیدی خالص (ریال)</t>
        </is>
      </c>
      <c r="J1" s="8" t="inlineStr">
        <is>
          <t>سنوات ناخالص (ریال)</t>
        </is>
      </c>
      <c r="K1" s="8" t="inlineStr">
        <is>
          <t>جمع پرداختی (ریال)</t>
        </is>
      </c>
    </row>
    <row r="2">
      <c r="A2" s="2" t="n"/>
      <c r="B2" s="2" t="n"/>
      <c r="C2" s="50" t="n"/>
      <c r="D2" s="50" t="n"/>
      <c r="E2" s="6" t="n"/>
      <c r="F2" s="50">
        <f>IF($E2="","",MIN($C2*2*$E2/Parameters!$B$4,Parameters!$B$10*$E2/Parameters!$B$4))</f>
        <v/>
      </c>
      <c r="G2" s="50">
        <f>IF($F2="","",MAX(0,$F2-Parameters!$B$9))</f>
        <v/>
      </c>
      <c r="H2" s="50">
        <f>IF($G2="","",$G2*Parameters!$B$6)</f>
        <v/>
      </c>
      <c r="I2" s="50">
        <f>IF($F2="","",$F2-$H2)</f>
        <v/>
      </c>
      <c r="J2" s="50">
        <f>IF($E2="","",($C2+$D2)*$E2/Parameters!$B$4)</f>
        <v/>
      </c>
      <c r="K2" s="50">
        <f>IF($E2="","",$I2+$J2)</f>
        <v/>
      </c>
    </row>
    <row r="3">
      <c r="A3" s="2" t="n"/>
      <c r="B3" s="2" t="n"/>
      <c r="C3" s="50" t="n"/>
      <c r="D3" s="50" t="n"/>
      <c r="E3" s="6" t="n"/>
      <c r="F3" s="50">
        <f>IF($E3="","",MIN($C3*2*$E3/Parameters!$B$4,Parameters!$B$10*$E3/Parameters!$B$4))</f>
        <v/>
      </c>
      <c r="G3" s="50">
        <f>IF($F3="","",MAX(0,$F3-Parameters!$B$9))</f>
        <v/>
      </c>
      <c r="H3" s="50">
        <f>IF($G3="","",$G3*Parameters!$B$6)</f>
        <v/>
      </c>
      <c r="I3" s="50">
        <f>IF($F3="","",$F3-$H3)</f>
        <v/>
      </c>
      <c r="J3" s="50">
        <f>IF($E3="","",($C3+$D3)*$E3/Parameters!$B$4)</f>
        <v/>
      </c>
      <c r="K3" s="50">
        <f>IF($E3="","",$I3+$J3)</f>
        <v/>
      </c>
    </row>
    <row r="4">
      <c r="A4" s="2" t="n"/>
      <c r="B4" s="2" t="n"/>
      <c r="C4" s="50" t="n"/>
      <c r="D4" s="50" t="n"/>
      <c r="E4" s="6" t="n"/>
      <c r="F4" s="50">
        <f>IF($E4="","",MIN($C4*2*$E4/Parameters!$B$4,Parameters!$B$10*$E4/Parameters!$B$4))</f>
        <v/>
      </c>
      <c r="G4" s="50">
        <f>IF($F4="","",MAX(0,$F4-Parameters!$B$9))</f>
        <v/>
      </c>
      <c r="H4" s="50">
        <f>IF($G4="","",$G4*Parameters!$B$6)</f>
        <v/>
      </c>
      <c r="I4" s="50">
        <f>IF($F4="","",$F4-$H4)</f>
        <v/>
      </c>
      <c r="J4" s="50">
        <f>IF($E4="","",($C4+$D4)*$E4/Parameters!$B$4)</f>
        <v/>
      </c>
      <c r="K4" s="50">
        <f>IF($E4="","",$I4+$J4)</f>
        <v/>
      </c>
    </row>
    <row r="5">
      <c r="A5" s="2" t="n"/>
      <c r="B5" s="2" t="n"/>
      <c r="C5" s="50" t="n"/>
      <c r="D5" s="50" t="n"/>
      <c r="E5" s="6" t="n"/>
      <c r="F5" s="50">
        <f>IF($E5="","",MIN($C5*2*$E5/Parameters!$B$4,Parameters!$B$10*$E5/Parameters!$B$4))</f>
        <v/>
      </c>
      <c r="G5" s="50">
        <f>IF($F5="","",MAX(0,$F5-Parameters!$B$9))</f>
        <v/>
      </c>
      <c r="H5" s="50">
        <f>IF($G5="","",$G5*Parameters!$B$6)</f>
        <v/>
      </c>
      <c r="I5" s="50">
        <f>IF($F5="","",$F5-$H5)</f>
        <v/>
      </c>
      <c r="J5" s="50">
        <f>IF($E5="","",($C5+$D5)*$E5/Parameters!$B$4)</f>
        <v/>
      </c>
      <c r="K5" s="50">
        <f>IF($E5="","",$I5+$J5)</f>
        <v/>
      </c>
    </row>
    <row r="6">
      <c r="A6" s="2" t="n"/>
      <c r="B6" s="2" t="n"/>
      <c r="C6" s="50" t="n"/>
      <c r="D6" s="50" t="n"/>
      <c r="E6" s="6" t="n"/>
      <c r="F6" s="50">
        <f>IF($E6="","",MIN($C6*2*$E6/Parameters!$B$4,Parameters!$B$10*$E6/Parameters!$B$4))</f>
        <v/>
      </c>
      <c r="G6" s="50">
        <f>IF($F6="","",MAX(0,$F6-Parameters!$B$9))</f>
        <v/>
      </c>
      <c r="H6" s="50">
        <f>IF($G6="","",$G6*Parameters!$B$6)</f>
        <v/>
      </c>
      <c r="I6" s="50">
        <f>IF($F6="","",$F6-$H6)</f>
        <v/>
      </c>
      <c r="J6" s="50">
        <f>IF($E6="","",($C6+$D6)*$E6/Parameters!$B$4)</f>
        <v/>
      </c>
      <c r="K6" s="50">
        <f>IF($E6="","",$I6+$J6)</f>
        <v/>
      </c>
    </row>
    <row r="7">
      <c r="A7" s="2" t="n"/>
      <c r="B7" s="2" t="n"/>
      <c r="C7" s="50" t="n"/>
      <c r="D7" s="50" t="n"/>
      <c r="E7" s="6" t="n"/>
      <c r="F7" s="50">
        <f>IF($E7="","",MIN($C7*2*$E7/Parameters!$B$4,Parameters!$B$10*$E7/Parameters!$B$4))</f>
        <v/>
      </c>
      <c r="G7" s="50">
        <f>IF($F7="","",MAX(0,$F7-Parameters!$B$9))</f>
        <v/>
      </c>
      <c r="H7" s="50">
        <f>IF($G7="","",$G7*Parameters!$B$6)</f>
        <v/>
      </c>
      <c r="I7" s="50">
        <f>IF($F7="","",$F7-$H7)</f>
        <v/>
      </c>
      <c r="J7" s="50">
        <f>IF($E7="","",($C7+$D7)*$E7/Parameters!$B$4)</f>
        <v/>
      </c>
      <c r="K7" s="50">
        <f>IF($E7="","",$I7+$J7)</f>
        <v/>
      </c>
    </row>
    <row r="8">
      <c r="A8" s="2" t="n"/>
      <c r="B8" s="2" t="n"/>
      <c r="C8" s="50" t="n"/>
      <c r="D8" s="50" t="n"/>
      <c r="E8" s="6" t="n"/>
      <c r="F8" s="50">
        <f>IF($E8="","",MIN($C8*2*$E8/Parameters!$B$4,Parameters!$B$10*$E8/Parameters!$B$4))</f>
        <v/>
      </c>
      <c r="G8" s="50">
        <f>IF($F8="","",MAX(0,$F8-Parameters!$B$9))</f>
        <v/>
      </c>
      <c r="H8" s="50">
        <f>IF($G8="","",$G8*Parameters!$B$6)</f>
        <v/>
      </c>
      <c r="I8" s="50">
        <f>IF($F8="","",$F8-$H8)</f>
        <v/>
      </c>
      <c r="J8" s="50">
        <f>IF($E8="","",($C8+$D8)*$E8/Parameters!$B$4)</f>
        <v/>
      </c>
      <c r="K8" s="50">
        <f>IF($E8="","",$I8+$J8)</f>
        <v/>
      </c>
    </row>
    <row r="9">
      <c r="A9" s="2" t="n"/>
      <c r="B9" s="2" t="n"/>
      <c r="C9" s="50" t="n"/>
      <c r="D9" s="50" t="n"/>
      <c r="E9" s="6" t="n"/>
      <c r="F9" s="50">
        <f>IF($E9="","",MIN($C9*2*$E9/Parameters!$B$4,Parameters!$B$10*$E9/Parameters!$B$4))</f>
        <v/>
      </c>
      <c r="G9" s="50">
        <f>IF($F9="","",MAX(0,$F9-Parameters!$B$9))</f>
        <v/>
      </c>
      <c r="H9" s="50">
        <f>IF($G9="","",$G9*Parameters!$B$6)</f>
        <v/>
      </c>
      <c r="I9" s="50">
        <f>IF($F9="","",$F9-$H9)</f>
        <v/>
      </c>
      <c r="J9" s="50">
        <f>IF($E9="","",($C9+$D9)*$E9/Parameters!$B$4)</f>
        <v/>
      </c>
      <c r="K9" s="50">
        <f>IF($E9="","",$I9+$J9)</f>
        <v/>
      </c>
    </row>
    <row r="10">
      <c r="A10" s="2" t="n"/>
      <c r="B10" s="2" t="n"/>
      <c r="C10" s="50" t="n"/>
      <c r="D10" s="50" t="n"/>
      <c r="E10" s="6" t="n"/>
      <c r="F10" s="50">
        <f>IF($E10="","",MIN($C10*2*$E10/Parameters!$B$4,Parameters!$B$10*$E10/Parameters!$B$4))</f>
        <v/>
      </c>
      <c r="G10" s="50">
        <f>IF($F10="","",MAX(0,$F10-Parameters!$B$9))</f>
        <v/>
      </c>
      <c r="H10" s="50">
        <f>IF($G10="","",$G10*Parameters!$B$6)</f>
        <v/>
      </c>
      <c r="I10" s="50">
        <f>IF($F10="","",$F10-$H10)</f>
        <v/>
      </c>
      <c r="J10" s="50">
        <f>IF($E10="","",($C10+$D10)*$E10/Parameters!$B$4)</f>
        <v/>
      </c>
      <c r="K10" s="50">
        <f>IF($E10="","",$I10+$J10)</f>
        <v/>
      </c>
    </row>
    <row r="11">
      <c r="A11" s="2" t="n"/>
      <c r="B11" s="2" t="n"/>
      <c r="C11" s="50" t="n"/>
      <c r="D11" s="50" t="n"/>
      <c r="E11" s="6" t="n"/>
      <c r="F11" s="50">
        <f>IF($E11="","",MIN($C11*2*$E11/Parameters!$B$4,Parameters!$B$10*$E11/Parameters!$B$4))</f>
        <v/>
      </c>
      <c r="G11" s="50">
        <f>IF($F11="","",MAX(0,$F11-Parameters!$B$9))</f>
        <v/>
      </c>
      <c r="H11" s="50">
        <f>IF($G11="","",$G11*Parameters!$B$6)</f>
        <v/>
      </c>
      <c r="I11" s="50">
        <f>IF($F11="","",$F11-$H11)</f>
        <v/>
      </c>
      <c r="J11" s="50">
        <f>IF($E11="","",($C11+$D11)*$E11/Parameters!$B$4)</f>
        <v/>
      </c>
      <c r="K11" s="50">
        <f>IF($E11="","",$I11+$J11)</f>
        <v/>
      </c>
    </row>
    <row r="12">
      <c r="A12" s="2" t="n"/>
      <c r="B12" s="2" t="n"/>
      <c r="C12" s="50" t="n"/>
      <c r="D12" s="50" t="n"/>
      <c r="E12" s="6" t="n"/>
      <c r="F12" s="50">
        <f>IF($E12="","",MIN($C12*2*$E12/Parameters!$B$4,Parameters!$B$10*$E12/Parameters!$B$4))</f>
        <v/>
      </c>
      <c r="G12" s="50">
        <f>IF($F12="","",MAX(0,$F12-Parameters!$B$9))</f>
        <v/>
      </c>
      <c r="H12" s="50">
        <f>IF($G12="","",$G12*Parameters!$B$6)</f>
        <v/>
      </c>
      <c r="I12" s="50">
        <f>IF($F12="","",$F12-$H12)</f>
        <v/>
      </c>
      <c r="J12" s="50">
        <f>IF($E12="","",($C12+$D12)*$E12/Parameters!$B$4)</f>
        <v/>
      </c>
      <c r="K12" s="50">
        <f>IF($E12="","",$I12+$J12)</f>
        <v/>
      </c>
    </row>
    <row r="13">
      <c r="A13" s="2" t="n"/>
      <c r="B13" s="2" t="n"/>
      <c r="C13" s="50" t="n"/>
      <c r="D13" s="50" t="n"/>
      <c r="E13" s="6" t="n"/>
      <c r="F13" s="50">
        <f>IF($E13="","",MIN($C13*2*$E13/Parameters!$B$4,Parameters!$B$10*$E13/Parameters!$B$4))</f>
        <v/>
      </c>
      <c r="G13" s="50">
        <f>IF($F13="","",MAX(0,$F13-Parameters!$B$9))</f>
        <v/>
      </c>
      <c r="H13" s="50">
        <f>IF($G13="","",$G13*Parameters!$B$6)</f>
        <v/>
      </c>
      <c r="I13" s="50">
        <f>IF($F13="","",$F13-$H13)</f>
        <v/>
      </c>
      <c r="J13" s="50">
        <f>IF($E13="","",($C13+$D13)*$E13/Parameters!$B$4)</f>
        <v/>
      </c>
      <c r="K13" s="50">
        <f>IF($E13="","",$I13+$J13)</f>
        <v/>
      </c>
    </row>
    <row r="14">
      <c r="A14" s="2" t="n"/>
      <c r="B14" s="2" t="n"/>
      <c r="C14" s="50" t="n"/>
      <c r="D14" s="50" t="n"/>
      <c r="E14" s="6" t="n"/>
      <c r="F14" s="50">
        <f>IF($E14="","",MIN($C14*2*$E14/Parameters!$B$4,Parameters!$B$10*$E14/Parameters!$B$4))</f>
        <v/>
      </c>
      <c r="G14" s="50">
        <f>IF($F14="","",MAX(0,$F14-Parameters!$B$9))</f>
        <v/>
      </c>
      <c r="H14" s="50">
        <f>IF($G14="","",$G14*Parameters!$B$6)</f>
        <v/>
      </c>
      <c r="I14" s="50">
        <f>IF($F14="","",$F14-$H14)</f>
        <v/>
      </c>
      <c r="J14" s="50">
        <f>IF($E14="","",($C14+$D14)*$E14/Parameters!$B$4)</f>
        <v/>
      </c>
      <c r="K14" s="50">
        <f>IF($E14="","",$I14+$J14)</f>
        <v/>
      </c>
    </row>
    <row r="15">
      <c r="A15" s="2" t="n"/>
      <c r="B15" s="2" t="n"/>
      <c r="C15" s="50" t="n"/>
      <c r="D15" s="50" t="n"/>
      <c r="E15" s="6" t="n"/>
      <c r="F15" s="50">
        <f>IF($E15="","",MIN($C15*2*$E15/Parameters!$B$4,Parameters!$B$10*$E15/Parameters!$B$4))</f>
        <v/>
      </c>
      <c r="G15" s="50">
        <f>IF($F15="","",MAX(0,$F15-Parameters!$B$9))</f>
        <v/>
      </c>
      <c r="H15" s="50">
        <f>IF($G15="","",$G15*Parameters!$B$6)</f>
        <v/>
      </c>
      <c r="I15" s="50">
        <f>IF($F15="","",$F15-$H15)</f>
        <v/>
      </c>
      <c r="J15" s="50">
        <f>IF($E15="","",($C15+$D15)*$E15/Parameters!$B$4)</f>
        <v/>
      </c>
      <c r="K15" s="50">
        <f>IF($E15="","",$I15+$J15)</f>
        <v/>
      </c>
    </row>
    <row r="16">
      <c r="A16" s="2" t="n"/>
      <c r="B16" s="2" t="n"/>
      <c r="C16" s="50" t="n"/>
      <c r="D16" s="50" t="n"/>
      <c r="E16" s="6" t="n"/>
      <c r="F16" s="50">
        <f>IF($E16="","",MIN($C16*2*$E16/Parameters!$B$4,Parameters!$B$10*$E16/Parameters!$B$4))</f>
        <v/>
      </c>
      <c r="G16" s="50">
        <f>IF($F16="","",MAX(0,$F16-Parameters!$B$9))</f>
        <v/>
      </c>
      <c r="H16" s="50">
        <f>IF($G16="","",$G16*Parameters!$B$6)</f>
        <v/>
      </c>
      <c r="I16" s="50">
        <f>IF($F16="","",$F16-$H16)</f>
        <v/>
      </c>
      <c r="J16" s="50">
        <f>IF($E16="","",($C16+$D16)*$E16/Parameters!$B$4)</f>
        <v/>
      </c>
      <c r="K16" s="50">
        <f>IF($E16="","",$I16+$J16)</f>
        <v/>
      </c>
    </row>
    <row r="17">
      <c r="A17" s="2" t="n"/>
      <c r="B17" s="2" t="n"/>
      <c r="C17" s="50" t="n"/>
      <c r="D17" s="50" t="n"/>
      <c r="E17" s="6" t="n"/>
      <c r="F17" s="50">
        <f>IF($E17="","",MIN($C17*2*$E17/Parameters!$B$4,Parameters!$B$10*$E17/Parameters!$B$4))</f>
        <v/>
      </c>
      <c r="G17" s="50">
        <f>IF($F17="","",MAX(0,$F17-Parameters!$B$9))</f>
        <v/>
      </c>
      <c r="H17" s="50">
        <f>IF($G17="","",$G17*Parameters!$B$6)</f>
        <v/>
      </c>
      <c r="I17" s="50">
        <f>IF($F17="","",$F17-$H17)</f>
        <v/>
      </c>
      <c r="J17" s="50">
        <f>IF($E17="","",($C17+$D17)*$E17/Parameters!$B$4)</f>
        <v/>
      </c>
      <c r="K17" s="50">
        <f>IF($E17="","",$I17+$J17)</f>
        <v/>
      </c>
    </row>
    <row r="18">
      <c r="A18" s="2" t="n"/>
      <c r="B18" s="2" t="n"/>
      <c r="C18" s="50" t="n"/>
      <c r="D18" s="50" t="n"/>
      <c r="E18" s="6" t="n"/>
      <c r="F18" s="50">
        <f>IF($E18="","",MIN($C18*2*$E18/Parameters!$B$4,Parameters!$B$10*$E18/Parameters!$B$4))</f>
        <v/>
      </c>
      <c r="G18" s="50">
        <f>IF($F18="","",MAX(0,$F18-Parameters!$B$9))</f>
        <v/>
      </c>
      <c r="H18" s="50">
        <f>IF($G18="","",$G18*Parameters!$B$6)</f>
        <v/>
      </c>
      <c r="I18" s="50">
        <f>IF($F18="","",$F18-$H18)</f>
        <v/>
      </c>
      <c r="J18" s="50">
        <f>IF($E18="","",($C18+$D18)*$E18/Parameters!$B$4)</f>
        <v/>
      </c>
      <c r="K18" s="50">
        <f>IF($E18="","",$I18+$J18)</f>
        <v/>
      </c>
    </row>
    <row r="19">
      <c r="A19" s="2" t="n"/>
      <c r="B19" s="2" t="n"/>
      <c r="C19" s="50" t="n"/>
      <c r="D19" s="50" t="n"/>
      <c r="E19" s="6" t="n"/>
      <c r="F19" s="50">
        <f>IF($E19="","",MIN($C19*2*$E19/Parameters!$B$4,Parameters!$B$10*$E19/Parameters!$B$4))</f>
        <v/>
      </c>
      <c r="G19" s="50">
        <f>IF($F19="","",MAX(0,$F19-Parameters!$B$9))</f>
        <v/>
      </c>
      <c r="H19" s="50">
        <f>IF($G19="","",$G19*Parameters!$B$6)</f>
        <v/>
      </c>
      <c r="I19" s="50">
        <f>IF($F19="","",$F19-$H19)</f>
        <v/>
      </c>
      <c r="J19" s="50">
        <f>IF($E19="","",($C19+$D19)*$E19/Parameters!$B$4)</f>
        <v/>
      </c>
      <c r="K19" s="50">
        <f>IF($E19="","",$I19+$J19)</f>
        <v/>
      </c>
    </row>
    <row r="20">
      <c r="A20" s="2" t="n"/>
      <c r="B20" s="2" t="n"/>
      <c r="C20" s="50" t="n"/>
      <c r="D20" s="50" t="n"/>
      <c r="E20" s="6" t="n"/>
      <c r="F20" s="50">
        <f>IF($E20="","",MIN($C20*2*$E20/Parameters!$B$4,Parameters!$B$10*$E20/Parameters!$B$4))</f>
        <v/>
      </c>
      <c r="G20" s="50">
        <f>IF($F20="","",MAX(0,$F20-Parameters!$B$9))</f>
        <v/>
      </c>
      <c r="H20" s="50">
        <f>IF($G20="","",$G20*Parameters!$B$6)</f>
        <v/>
      </c>
      <c r="I20" s="50">
        <f>IF($F20="","",$F20-$H20)</f>
        <v/>
      </c>
      <c r="J20" s="50">
        <f>IF($E20="","",($C20+$D20)*$E20/Parameters!$B$4)</f>
        <v/>
      </c>
      <c r="K20" s="50">
        <f>IF($E20="","",$I20+$J20)</f>
        <v/>
      </c>
    </row>
    <row r="21">
      <c r="A21" s="2" t="n"/>
      <c r="B21" s="2" t="n"/>
      <c r="C21" s="50" t="n"/>
      <c r="D21" s="50" t="n"/>
      <c r="E21" s="6" t="n"/>
      <c r="F21" s="50">
        <f>IF($E21="","",MIN($C21*2*$E21/Parameters!$B$4,Parameters!$B$10*$E21/Parameters!$B$4))</f>
        <v/>
      </c>
      <c r="G21" s="50">
        <f>IF($F21="","",MAX(0,$F21-Parameters!$B$9))</f>
        <v/>
      </c>
      <c r="H21" s="50">
        <f>IF($G21="","",$G21*Parameters!$B$6)</f>
        <v/>
      </c>
      <c r="I21" s="50">
        <f>IF($F21="","",$F21-$H21)</f>
        <v/>
      </c>
      <c r="J21" s="50">
        <f>IF($E21="","",($C21+$D21)*$E21/Parameters!$B$4)</f>
        <v/>
      </c>
      <c r="K21" s="50">
        <f>IF($E21="","",$I21+$J21)</f>
        <v/>
      </c>
    </row>
    <row r="22">
      <c r="A22" s="2" t="n"/>
      <c r="B22" s="2" t="n"/>
      <c r="C22" s="50" t="n"/>
      <c r="D22" s="50" t="n"/>
      <c r="E22" s="6" t="n"/>
      <c r="F22" s="50">
        <f>IF($E22="","",MIN($C22*2*$E22/Parameters!$B$4,Parameters!$B$10*$E22/Parameters!$B$4))</f>
        <v/>
      </c>
      <c r="G22" s="50">
        <f>IF($F22="","",MAX(0,$F22-Parameters!$B$9))</f>
        <v/>
      </c>
      <c r="H22" s="50">
        <f>IF($G22="","",$G22*Parameters!$B$6)</f>
        <v/>
      </c>
      <c r="I22" s="50">
        <f>IF($F22="","",$F22-$H22)</f>
        <v/>
      </c>
      <c r="J22" s="50">
        <f>IF($E22="","",($C22+$D22)*$E22/Parameters!$B$4)</f>
        <v/>
      </c>
      <c r="K22" s="50">
        <f>IF($E22="","",$I22+$J22)</f>
        <v/>
      </c>
    </row>
    <row r="23">
      <c r="A23" s="2" t="n"/>
      <c r="B23" s="2" t="n"/>
      <c r="C23" s="50" t="n"/>
      <c r="D23" s="50" t="n"/>
      <c r="E23" s="6" t="n"/>
      <c r="F23" s="50">
        <f>IF($E23="","",MIN($C23*2*$E23/Parameters!$B$4,Parameters!$B$10*$E23/Parameters!$B$4))</f>
        <v/>
      </c>
      <c r="G23" s="50">
        <f>IF($F23="","",MAX(0,$F23-Parameters!$B$9))</f>
        <v/>
      </c>
      <c r="H23" s="50">
        <f>IF($G23="","",$G23*Parameters!$B$6)</f>
        <v/>
      </c>
      <c r="I23" s="50">
        <f>IF($F23="","",$F23-$H23)</f>
        <v/>
      </c>
      <c r="J23" s="50">
        <f>IF($E23="","",($C23+$D23)*$E23/Parameters!$B$4)</f>
        <v/>
      </c>
      <c r="K23" s="50">
        <f>IF($E23="","",$I23+$J23)</f>
        <v/>
      </c>
    </row>
    <row r="24">
      <c r="A24" s="2" t="n"/>
      <c r="B24" s="2" t="n"/>
      <c r="C24" s="50" t="n"/>
      <c r="D24" s="50" t="n"/>
      <c r="E24" s="6" t="n"/>
      <c r="F24" s="50">
        <f>IF($E24="","",MIN($C24*2*$E24/Parameters!$B$4,Parameters!$B$10*$E24/Parameters!$B$4))</f>
        <v/>
      </c>
      <c r="G24" s="50">
        <f>IF($F24="","",MAX(0,$F24-Parameters!$B$9))</f>
        <v/>
      </c>
      <c r="H24" s="50">
        <f>IF($G24="","",$G24*Parameters!$B$6)</f>
        <v/>
      </c>
      <c r="I24" s="50">
        <f>IF($F24="","",$F24-$H24)</f>
        <v/>
      </c>
      <c r="J24" s="50">
        <f>IF($E24="","",($C24+$D24)*$E24/Parameters!$B$4)</f>
        <v/>
      </c>
      <c r="K24" s="50">
        <f>IF($E24="","",$I24+$J24)</f>
        <v/>
      </c>
    </row>
    <row r="25">
      <c r="A25" s="2" t="n"/>
      <c r="B25" s="2" t="n"/>
      <c r="C25" s="50" t="n"/>
      <c r="D25" s="50" t="n"/>
      <c r="E25" s="6" t="n"/>
      <c r="F25" s="50">
        <f>IF($E25="","",MIN($C25*2*$E25/Parameters!$B$4,Parameters!$B$10*$E25/Parameters!$B$4))</f>
        <v/>
      </c>
      <c r="G25" s="50">
        <f>IF($F25="","",MAX(0,$F25-Parameters!$B$9))</f>
        <v/>
      </c>
      <c r="H25" s="50">
        <f>IF($G25="","",$G25*Parameters!$B$6)</f>
        <v/>
      </c>
      <c r="I25" s="50">
        <f>IF($F25="","",$F25-$H25)</f>
        <v/>
      </c>
      <c r="J25" s="50">
        <f>IF($E25="","",($C25+$D25)*$E25/Parameters!$B$4)</f>
        <v/>
      </c>
      <c r="K25" s="50">
        <f>IF($E25="","",$I25+$J25)</f>
        <v/>
      </c>
    </row>
    <row r="26">
      <c r="A26" s="2" t="n"/>
      <c r="B26" s="2" t="n"/>
      <c r="C26" s="50" t="n"/>
      <c r="D26" s="50" t="n"/>
      <c r="E26" s="6" t="n"/>
      <c r="F26" s="50">
        <f>IF($E26="","",MIN($C26*2*$E26/Parameters!$B$4,Parameters!$B$10*$E26/Parameters!$B$4))</f>
        <v/>
      </c>
      <c r="G26" s="50">
        <f>IF($F26="","",MAX(0,$F26-Parameters!$B$9))</f>
        <v/>
      </c>
      <c r="H26" s="50">
        <f>IF($G26="","",$G26*Parameters!$B$6)</f>
        <v/>
      </c>
      <c r="I26" s="50">
        <f>IF($F26="","",$F26-$H26)</f>
        <v/>
      </c>
      <c r="J26" s="50">
        <f>IF($E26="","",($C26+$D26)*$E26/Parameters!$B$4)</f>
        <v/>
      </c>
      <c r="K26" s="50">
        <f>IF($E26="","",$I26+$J26)</f>
        <v/>
      </c>
    </row>
    <row r="27">
      <c r="A27" s="2" t="n"/>
      <c r="B27" s="2" t="n"/>
      <c r="C27" s="50" t="n"/>
      <c r="D27" s="50" t="n"/>
      <c r="E27" s="6" t="n"/>
      <c r="F27" s="50">
        <f>IF($E27="","",MIN($C27*2*$E27/Parameters!$B$4,Parameters!$B$10*$E27/Parameters!$B$4))</f>
        <v/>
      </c>
      <c r="G27" s="50">
        <f>IF($F27="","",MAX(0,$F27-Parameters!$B$9))</f>
        <v/>
      </c>
      <c r="H27" s="50">
        <f>IF($G27="","",$G27*Parameters!$B$6)</f>
        <v/>
      </c>
      <c r="I27" s="50">
        <f>IF($F27="","",$F27-$H27)</f>
        <v/>
      </c>
      <c r="J27" s="50">
        <f>IF($E27="","",($C27+$D27)*$E27/Parameters!$B$4)</f>
        <v/>
      </c>
      <c r="K27" s="50">
        <f>IF($E27="","",$I27+$J27)</f>
        <v/>
      </c>
    </row>
    <row r="28">
      <c r="A28" s="2" t="n"/>
      <c r="B28" s="2" t="n"/>
      <c r="C28" s="50" t="n"/>
      <c r="D28" s="50" t="n"/>
      <c r="E28" s="6" t="n"/>
      <c r="F28" s="50">
        <f>IF($E28="","",MIN($C28*2*$E28/Parameters!$B$4,Parameters!$B$10*$E28/Parameters!$B$4))</f>
        <v/>
      </c>
      <c r="G28" s="50">
        <f>IF($F28="","",MAX(0,$F28-Parameters!$B$9))</f>
        <v/>
      </c>
      <c r="H28" s="50">
        <f>IF($G28="","",$G28*Parameters!$B$6)</f>
        <v/>
      </c>
      <c r="I28" s="50">
        <f>IF($F28="","",$F28-$H28)</f>
        <v/>
      </c>
      <c r="J28" s="50">
        <f>IF($E28="","",($C28+$D28)*$E28/Parameters!$B$4)</f>
        <v/>
      </c>
      <c r="K28" s="50">
        <f>IF($E28="","",$I28+$J28)</f>
        <v/>
      </c>
    </row>
    <row r="29">
      <c r="A29" s="2" t="n"/>
      <c r="B29" s="2" t="n"/>
      <c r="C29" s="50" t="n"/>
      <c r="D29" s="50" t="n"/>
      <c r="E29" s="6" t="n"/>
      <c r="F29" s="50">
        <f>IF($E29="","",MIN($C29*2*$E29/Parameters!$B$4,Parameters!$B$10*$E29/Parameters!$B$4))</f>
        <v/>
      </c>
      <c r="G29" s="50">
        <f>IF($F29="","",MAX(0,$F29-Parameters!$B$9))</f>
        <v/>
      </c>
      <c r="H29" s="50">
        <f>IF($G29="","",$G29*Parameters!$B$6)</f>
        <v/>
      </c>
      <c r="I29" s="50">
        <f>IF($F29="","",$F29-$H29)</f>
        <v/>
      </c>
      <c r="J29" s="50">
        <f>IF($E29="","",($C29+$D29)*$E29/Parameters!$B$4)</f>
        <v/>
      </c>
      <c r="K29" s="50">
        <f>IF($E29="","",$I29+$J29)</f>
        <v/>
      </c>
    </row>
    <row r="30">
      <c r="A30" s="2" t="n"/>
      <c r="B30" s="2" t="n"/>
      <c r="C30" s="50" t="n"/>
      <c r="D30" s="50" t="n"/>
      <c r="E30" s="6" t="n"/>
      <c r="F30" s="50">
        <f>IF($E30="","",MIN($C30*2*$E30/Parameters!$B$4,Parameters!$B$10*$E30/Parameters!$B$4))</f>
        <v/>
      </c>
      <c r="G30" s="50">
        <f>IF($F30="","",MAX(0,$F30-Parameters!$B$9))</f>
        <v/>
      </c>
      <c r="H30" s="50">
        <f>IF($G30="","",$G30*Parameters!$B$6)</f>
        <v/>
      </c>
      <c r="I30" s="50">
        <f>IF($F30="","",$F30-$H30)</f>
        <v/>
      </c>
      <c r="J30" s="50">
        <f>IF($E30="","",($C30+$D30)*$E30/Parameters!$B$4)</f>
        <v/>
      </c>
      <c r="K30" s="50">
        <f>IF($E30="","",$I30+$J30)</f>
        <v/>
      </c>
    </row>
    <row r="31">
      <c r="A31" s="2" t="n"/>
      <c r="B31" s="2" t="n"/>
      <c r="C31" s="50" t="n"/>
      <c r="D31" s="50" t="n"/>
      <c r="E31" s="6" t="n"/>
      <c r="F31" s="50">
        <f>IF($E31="","",MIN($C31*2*$E31/Parameters!$B$4,Parameters!$B$10*$E31/Parameters!$B$4))</f>
        <v/>
      </c>
      <c r="G31" s="50">
        <f>IF($F31="","",MAX(0,$F31-Parameters!$B$9))</f>
        <v/>
      </c>
      <c r="H31" s="50">
        <f>IF($G31="","",$G31*Parameters!$B$6)</f>
        <v/>
      </c>
      <c r="I31" s="50">
        <f>IF($F31="","",$F31-$H31)</f>
        <v/>
      </c>
      <c r="J31" s="50">
        <f>IF($E31="","",($C31+$D31)*$E31/Parameters!$B$4)</f>
        <v/>
      </c>
      <c r="K31" s="50">
        <f>IF($E31="","",$I31+$J31)</f>
        <v/>
      </c>
    </row>
    <row r="32">
      <c r="A32" s="2" t="n"/>
      <c r="B32" s="2" t="n"/>
      <c r="C32" s="50" t="n"/>
      <c r="D32" s="50" t="n"/>
      <c r="E32" s="6" t="n"/>
      <c r="F32" s="50">
        <f>IF($E32="","",MIN($C32*2*$E32/Parameters!$B$4,Parameters!$B$10*$E32/Parameters!$B$4))</f>
        <v/>
      </c>
      <c r="G32" s="50">
        <f>IF($F32="","",MAX(0,$F32-Parameters!$B$9))</f>
        <v/>
      </c>
      <c r="H32" s="50">
        <f>IF($G32="","",$G32*Parameters!$B$6)</f>
        <v/>
      </c>
      <c r="I32" s="50">
        <f>IF($F32="","",$F32-$H32)</f>
        <v/>
      </c>
      <c r="J32" s="50">
        <f>IF($E32="","",($C32+$D32)*$E32/Parameters!$B$4)</f>
        <v/>
      </c>
      <c r="K32" s="50">
        <f>IF($E32="","",$I32+$J32)</f>
        <v/>
      </c>
    </row>
    <row r="33">
      <c r="A33" s="2" t="n"/>
      <c r="B33" s="2" t="n"/>
      <c r="C33" s="50" t="n"/>
      <c r="D33" s="50" t="n"/>
      <c r="E33" s="6" t="n"/>
      <c r="F33" s="50">
        <f>IF($E33="","",MIN($C33*2*$E33/Parameters!$B$4,Parameters!$B$10*$E33/Parameters!$B$4))</f>
        <v/>
      </c>
      <c r="G33" s="50">
        <f>IF($F33="","",MAX(0,$F33-Parameters!$B$9))</f>
        <v/>
      </c>
      <c r="H33" s="50">
        <f>IF($G33="","",$G33*Parameters!$B$6)</f>
        <v/>
      </c>
      <c r="I33" s="50">
        <f>IF($F33="","",$F33-$H33)</f>
        <v/>
      </c>
      <c r="J33" s="50">
        <f>IF($E33="","",($C33+$D33)*$E33/Parameters!$B$4)</f>
        <v/>
      </c>
      <c r="K33" s="50">
        <f>IF($E33="","",$I33+$J33)</f>
        <v/>
      </c>
    </row>
    <row r="34">
      <c r="A34" s="2" t="n"/>
      <c r="B34" s="2" t="n"/>
      <c r="C34" s="50" t="n"/>
      <c r="D34" s="50" t="n"/>
      <c r="E34" s="6" t="n"/>
      <c r="F34" s="50">
        <f>IF($E34="","",MIN($C34*2*$E34/Parameters!$B$4,Parameters!$B$10*$E34/Parameters!$B$4))</f>
        <v/>
      </c>
      <c r="G34" s="50">
        <f>IF($F34="","",MAX(0,$F34-Parameters!$B$9))</f>
        <v/>
      </c>
      <c r="H34" s="50">
        <f>IF($G34="","",$G34*Parameters!$B$6)</f>
        <v/>
      </c>
      <c r="I34" s="50">
        <f>IF($F34="","",$F34-$H34)</f>
        <v/>
      </c>
      <c r="J34" s="50">
        <f>IF($E34="","",($C34+$D34)*$E34/Parameters!$B$4)</f>
        <v/>
      </c>
      <c r="K34" s="50">
        <f>IF($E34="","",$I34+$J34)</f>
        <v/>
      </c>
    </row>
    <row r="35">
      <c r="A35" s="2" t="n"/>
      <c r="B35" s="2" t="n"/>
      <c r="C35" s="50" t="n"/>
      <c r="D35" s="50" t="n"/>
      <c r="E35" s="6" t="n"/>
      <c r="F35" s="50">
        <f>IF($E35="","",MIN($C35*2*$E35/Parameters!$B$4,Parameters!$B$10*$E35/Parameters!$B$4))</f>
        <v/>
      </c>
      <c r="G35" s="50">
        <f>IF($F35="","",MAX(0,$F35-Parameters!$B$9))</f>
        <v/>
      </c>
      <c r="H35" s="50">
        <f>IF($G35="","",$G35*Parameters!$B$6)</f>
        <v/>
      </c>
      <c r="I35" s="50">
        <f>IF($F35="","",$F35-$H35)</f>
        <v/>
      </c>
      <c r="J35" s="50">
        <f>IF($E35="","",($C35+$D35)*$E35/Parameters!$B$4)</f>
        <v/>
      </c>
      <c r="K35" s="50">
        <f>IF($E35="","",$I35+$J35)</f>
        <v/>
      </c>
    </row>
    <row r="36">
      <c r="A36" s="2" t="n"/>
      <c r="B36" s="2" t="n"/>
      <c r="C36" s="50" t="n"/>
      <c r="D36" s="50" t="n"/>
      <c r="E36" s="6" t="n"/>
      <c r="F36" s="50">
        <f>IF($E36="","",MIN($C36*2*$E36/Parameters!$B$4,Parameters!$B$10*$E36/Parameters!$B$4))</f>
        <v/>
      </c>
      <c r="G36" s="50">
        <f>IF($F36="","",MAX(0,$F36-Parameters!$B$9))</f>
        <v/>
      </c>
      <c r="H36" s="50">
        <f>IF($G36="","",$G36*Parameters!$B$6)</f>
        <v/>
      </c>
      <c r="I36" s="50">
        <f>IF($F36="","",$F36-$H36)</f>
        <v/>
      </c>
      <c r="J36" s="50">
        <f>IF($E36="","",($C36+$D36)*$E36/Parameters!$B$4)</f>
        <v/>
      </c>
      <c r="K36" s="50">
        <f>IF($E36="","",$I36+$J36)</f>
        <v/>
      </c>
    </row>
    <row r="37">
      <c r="A37" s="2" t="n"/>
      <c r="B37" s="2" t="n"/>
      <c r="C37" s="50" t="n"/>
      <c r="D37" s="50" t="n"/>
      <c r="E37" s="6" t="n"/>
      <c r="F37" s="50">
        <f>IF($E37="","",MIN($C37*2*$E37/Parameters!$B$4,Parameters!$B$10*$E37/Parameters!$B$4))</f>
        <v/>
      </c>
      <c r="G37" s="50">
        <f>IF($F37="","",MAX(0,$F37-Parameters!$B$9))</f>
        <v/>
      </c>
      <c r="H37" s="50">
        <f>IF($G37="","",$G37*Parameters!$B$6)</f>
        <v/>
      </c>
      <c r="I37" s="50">
        <f>IF($F37="","",$F37-$H37)</f>
        <v/>
      </c>
      <c r="J37" s="50">
        <f>IF($E37="","",($C37+$D37)*$E37/Parameters!$B$4)</f>
        <v/>
      </c>
      <c r="K37" s="50">
        <f>IF($E37="","",$I37+$J37)</f>
        <v/>
      </c>
    </row>
    <row r="38">
      <c r="A38" s="2" t="n"/>
      <c r="B38" s="2" t="n"/>
      <c r="C38" s="50" t="n"/>
      <c r="D38" s="50" t="n"/>
      <c r="E38" s="6" t="n"/>
      <c r="F38" s="50">
        <f>IF($E38="","",MIN($C38*2*$E38/Parameters!$B$4,Parameters!$B$10*$E38/Parameters!$B$4))</f>
        <v/>
      </c>
      <c r="G38" s="50">
        <f>IF($F38="","",MAX(0,$F38-Parameters!$B$9))</f>
        <v/>
      </c>
      <c r="H38" s="50">
        <f>IF($G38="","",$G38*Parameters!$B$6)</f>
        <v/>
      </c>
      <c r="I38" s="50">
        <f>IF($F38="","",$F38-$H38)</f>
        <v/>
      </c>
      <c r="J38" s="50">
        <f>IF($E38="","",($C38+$D38)*$E38/Parameters!$B$4)</f>
        <v/>
      </c>
      <c r="K38" s="50">
        <f>IF($E38="","",$I38+$J38)</f>
        <v/>
      </c>
    </row>
    <row r="39">
      <c r="A39" s="2" t="n"/>
      <c r="B39" s="2" t="n"/>
      <c r="C39" s="50" t="n"/>
      <c r="D39" s="50" t="n"/>
      <c r="E39" s="6" t="n"/>
      <c r="F39" s="50">
        <f>IF($E39="","",MIN($C39*2*$E39/Parameters!$B$4,Parameters!$B$10*$E39/Parameters!$B$4))</f>
        <v/>
      </c>
      <c r="G39" s="50">
        <f>IF($F39="","",MAX(0,$F39-Parameters!$B$9))</f>
        <v/>
      </c>
      <c r="H39" s="50">
        <f>IF($G39="","",$G39*Parameters!$B$6)</f>
        <v/>
      </c>
      <c r="I39" s="50">
        <f>IF($F39="","",$F39-$H39)</f>
        <v/>
      </c>
      <c r="J39" s="50">
        <f>IF($E39="","",($C39+$D39)*$E39/Parameters!$B$4)</f>
        <v/>
      </c>
      <c r="K39" s="50">
        <f>IF($E39="","",$I39+$J39)</f>
        <v/>
      </c>
    </row>
    <row r="40">
      <c r="A40" s="2" t="n"/>
      <c r="B40" s="2" t="n"/>
      <c r="C40" s="50" t="n"/>
      <c r="D40" s="50" t="n"/>
      <c r="E40" s="6" t="n"/>
      <c r="F40" s="50">
        <f>IF($E40="","",MIN($C40*2*$E40/Parameters!$B$4,Parameters!$B$10*$E40/Parameters!$B$4))</f>
        <v/>
      </c>
      <c r="G40" s="50">
        <f>IF($F40="","",MAX(0,$F40-Parameters!$B$9))</f>
        <v/>
      </c>
      <c r="H40" s="50">
        <f>IF($G40="","",$G40*Parameters!$B$6)</f>
        <v/>
      </c>
      <c r="I40" s="50">
        <f>IF($F40="","",$F40-$H40)</f>
        <v/>
      </c>
      <c r="J40" s="50">
        <f>IF($E40="","",($C40+$D40)*$E40/Parameters!$B$4)</f>
        <v/>
      </c>
      <c r="K40" s="50">
        <f>IF($E40="","",$I40+$J40)</f>
        <v/>
      </c>
    </row>
    <row r="41">
      <c r="A41" s="2" t="n"/>
      <c r="B41" s="2" t="n"/>
      <c r="C41" s="50" t="n"/>
      <c r="D41" s="50" t="n"/>
      <c r="E41" s="6" t="n"/>
      <c r="F41" s="50">
        <f>IF($E41="","",MIN($C41*2*$E41/Parameters!$B$4,Parameters!$B$10*$E41/Parameters!$B$4))</f>
        <v/>
      </c>
      <c r="G41" s="50">
        <f>IF($F41="","",MAX(0,$F41-Parameters!$B$9))</f>
        <v/>
      </c>
      <c r="H41" s="50">
        <f>IF($G41="","",$G41*Parameters!$B$6)</f>
        <v/>
      </c>
      <c r="I41" s="50">
        <f>IF($F41="","",$F41-$H41)</f>
        <v/>
      </c>
      <c r="J41" s="50">
        <f>IF($E41="","",($C41+$D41)*$E41/Parameters!$B$4)</f>
        <v/>
      </c>
      <c r="K41" s="50">
        <f>IF($E41="","",$I41+$J41)</f>
        <v/>
      </c>
    </row>
    <row r="42">
      <c r="A42" s="2" t="n"/>
      <c r="B42" s="2" t="n"/>
      <c r="C42" s="50" t="n"/>
      <c r="D42" s="50" t="n"/>
      <c r="E42" s="6" t="n"/>
      <c r="F42" s="50">
        <f>IF($E42="","",MIN($C42*2*$E42/Parameters!$B$4,Parameters!$B$10*$E42/Parameters!$B$4))</f>
        <v/>
      </c>
      <c r="G42" s="50">
        <f>IF($F42="","",MAX(0,$F42-Parameters!$B$9))</f>
        <v/>
      </c>
      <c r="H42" s="50">
        <f>IF($G42="","",$G42*Parameters!$B$6)</f>
        <v/>
      </c>
      <c r="I42" s="50">
        <f>IF($F42="","",$F42-$H42)</f>
        <v/>
      </c>
      <c r="J42" s="50">
        <f>IF($E42="","",($C42+$D42)*$E42/Parameters!$B$4)</f>
        <v/>
      </c>
      <c r="K42" s="50">
        <f>IF($E42="","",$I42+$J42)</f>
        <v/>
      </c>
    </row>
    <row r="43">
      <c r="A43" s="2" t="n"/>
      <c r="B43" s="2" t="n"/>
      <c r="C43" s="50" t="n"/>
      <c r="D43" s="50" t="n"/>
      <c r="E43" s="6" t="n"/>
      <c r="F43" s="50">
        <f>IF($E43="","",MIN($C43*2*$E43/Parameters!$B$4,Parameters!$B$10*$E43/Parameters!$B$4))</f>
        <v/>
      </c>
      <c r="G43" s="50">
        <f>IF($F43="","",MAX(0,$F43-Parameters!$B$9))</f>
        <v/>
      </c>
      <c r="H43" s="50">
        <f>IF($G43="","",$G43*Parameters!$B$6)</f>
        <v/>
      </c>
      <c r="I43" s="50">
        <f>IF($F43="","",$F43-$H43)</f>
        <v/>
      </c>
      <c r="J43" s="50">
        <f>IF($E43="","",($C43+$D43)*$E43/Parameters!$B$4)</f>
        <v/>
      </c>
      <c r="K43" s="50">
        <f>IF($E43="","",$I43+$J43)</f>
        <v/>
      </c>
    </row>
    <row r="44">
      <c r="A44" s="2" t="n"/>
      <c r="B44" s="2" t="n"/>
      <c r="C44" s="50" t="n"/>
      <c r="D44" s="50" t="n"/>
      <c r="E44" s="6" t="n"/>
      <c r="F44" s="50">
        <f>IF($E44="","",MIN($C44*2*$E44/Parameters!$B$4,Parameters!$B$10*$E44/Parameters!$B$4))</f>
        <v/>
      </c>
      <c r="G44" s="50">
        <f>IF($F44="","",MAX(0,$F44-Parameters!$B$9))</f>
        <v/>
      </c>
      <c r="H44" s="50">
        <f>IF($G44="","",$G44*Parameters!$B$6)</f>
        <v/>
      </c>
      <c r="I44" s="50">
        <f>IF($F44="","",$F44-$H44)</f>
        <v/>
      </c>
      <c r="J44" s="50">
        <f>IF($E44="","",($C44+$D44)*$E44/Parameters!$B$4)</f>
        <v/>
      </c>
      <c r="K44" s="50">
        <f>IF($E44="","",$I44+$J44)</f>
        <v/>
      </c>
    </row>
    <row r="45">
      <c r="A45" s="2" t="n"/>
      <c r="B45" s="2" t="n"/>
      <c r="C45" s="50" t="n"/>
      <c r="D45" s="50" t="n"/>
      <c r="E45" s="6" t="n"/>
      <c r="F45" s="50">
        <f>IF($E45="","",MIN($C45*2*$E45/Parameters!$B$4,Parameters!$B$10*$E45/Parameters!$B$4))</f>
        <v/>
      </c>
      <c r="G45" s="50">
        <f>IF($F45="","",MAX(0,$F45-Parameters!$B$9))</f>
        <v/>
      </c>
      <c r="H45" s="50">
        <f>IF($G45="","",$G45*Parameters!$B$6)</f>
        <v/>
      </c>
      <c r="I45" s="50">
        <f>IF($F45="","",$F45-$H45)</f>
        <v/>
      </c>
      <c r="J45" s="50">
        <f>IF($E45="","",($C45+$D45)*$E45/Parameters!$B$4)</f>
        <v/>
      </c>
      <c r="K45" s="50">
        <f>IF($E45="","",$I45+$J45)</f>
        <v/>
      </c>
    </row>
    <row r="46">
      <c r="A46" s="2" t="n"/>
      <c r="B46" s="2" t="n"/>
      <c r="C46" s="50" t="n"/>
      <c r="D46" s="50" t="n"/>
      <c r="E46" s="6" t="n"/>
      <c r="F46" s="50">
        <f>IF($E46="","",MIN($C46*2*$E46/Parameters!$B$4,Parameters!$B$10*$E46/Parameters!$B$4))</f>
        <v/>
      </c>
      <c r="G46" s="50">
        <f>IF($F46="","",MAX(0,$F46-Parameters!$B$9))</f>
        <v/>
      </c>
      <c r="H46" s="50">
        <f>IF($G46="","",$G46*Parameters!$B$6)</f>
        <v/>
      </c>
      <c r="I46" s="50">
        <f>IF($F46="","",$F46-$H46)</f>
        <v/>
      </c>
      <c r="J46" s="50">
        <f>IF($E46="","",($C46+$D46)*$E46/Parameters!$B$4)</f>
        <v/>
      </c>
      <c r="K46" s="50">
        <f>IF($E46="","",$I46+$J46)</f>
        <v/>
      </c>
    </row>
    <row r="47">
      <c r="A47" s="2" t="n"/>
      <c r="B47" s="2" t="n"/>
      <c r="C47" s="50" t="n"/>
      <c r="D47" s="50" t="n"/>
      <c r="E47" s="6" t="n"/>
      <c r="F47" s="50">
        <f>IF($E47="","",MIN($C47*2*$E47/Parameters!$B$4,Parameters!$B$10*$E47/Parameters!$B$4))</f>
        <v/>
      </c>
      <c r="G47" s="50">
        <f>IF($F47="","",MAX(0,$F47-Parameters!$B$9))</f>
        <v/>
      </c>
      <c r="H47" s="50">
        <f>IF($G47="","",$G47*Parameters!$B$6)</f>
        <v/>
      </c>
      <c r="I47" s="50">
        <f>IF($F47="","",$F47-$H47)</f>
        <v/>
      </c>
      <c r="J47" s="50">
        <f>IF($E47="","",($C47+$D47)*$E47/Parameters!$B$4)</f>
        <v/>
      </c>
      <c r="K47" s="50">
        <f>IF($E47="","",$I47+$J47)</f>
        <v/>
      </c>
    </row>
    <row r="48">
      <c r="A48" s="2" t="n"/>
      <c r="B48" s="2" t="n"/>
      <c r="C48" s="50" t="n"/>
      <c r="D48" s="50" t="n"/>
      <c r="E48" s="6" t="n"/>
      <c r="F48" s="50">
        <f>IF($E48="","",MIN($C48*2*$E48/Parameters!$B$4,Parameters!$B$10*$E48/Parameters!$B$4))</f>
        <v/>
      </c>
      <c r="G48" s="50">
        <f>IF($F48="","",MAX(0,$F48-Parameters!$B$9))</f>
        <v/>
      </c>
      <c r="H48" s="50">
        <f>IF($G48="","",$G48*Parameters!$B$6)</f>
        <v/>
      </c>
      <c r="I48" s="50">
        <f>IF($F48="","",$F48-$H48)</f>
        <v/>
      </c>
      <c r="J48" s="50">
        <f>IF($E48="","",($C48+$D48)*$E48/Parameters!$B$4)</f>
        <v/>
      </c>
      <c r="K48" s="50">
        <f>IF($E48="","",$I48+$J48)</f>
        <v/>
      </c>
    </row>
    <row r="49">
      <c r="A49" s="2" t="n"/>
      <c r="B49" s="2" t="n"/>
      <c r="C49" s="50" t="n"/>
      <c r="D49" s="50" t="n"/>
      <c r="E49" s="6" t="n"/>
      <c r="F49" s="50">
        <f>IF($E49="","",MIN($C49*2*$E49/Parameters!$B$4,Parameters!$B$10*$E49/Parameters!$B$4))</f>
        <v/>
      </c>
      <c r="G49" s="50">
        <f>IF($F49="","",MAX(0,$F49-Parameters!$B$9))</f>
        <v/>
      </c>
      <c r="H49" s="50">
        <f>IF($G49="","",$G49*Parameters!$B$6)</f>
        <v/>
      </c>
      <c r="I49" s="50">
        <f>IF($F49="","",$F49-$H49)</f>
        <v/>
      </c>
      <c r="J49" s="50">
        <f>IF($E49="","",($C49+$D49)*$E49/Parameters!$B$4)</f>
        <v/>
      </c>
      <c r="K49" s="50">
        <f>IF($E49="","",$I49+$J49)</f>
        <v/>
      </c>
    </row>
    <row r="50">
      <c r="A50" s="2" t="n"/>
      <c r="B50" s="2" t="n"/>
      <c r="C50" s="50" t="n"/>
      <c r="D50" s="50" t="n"/>
      <c r="E50" s="6" t="n"/>
      <c r="F50" s="50">
        <f>IF($E50="","",MIN($C50*2*$E50/Parameters!$B$4,Parameters!$B$10*$E50/Parameters!$B$4))</f>
        <v/>
      </c>
      <c r="G50" s="50">
        <f>IF($F50="","",MAX(0,$F50-Parameters!$B$9))</f>
        <v/>
      </c>
      <c r="H50" s="50">
        <f>IF($G50="","",$G50*Parameters!$B$6)</f>
        <v/>
      </c>
      <c r="I50" s="50">
        <f>IF($F50="","",$F50-$H50)</f>
        <v/>
      </c>
      <c r="J50" s="50">
        <f>IF($E50="","",($C50+$D50)*$E50/Parameters!$B$4)</f>
        <v/>
      </c>
      <c r="K50" s="50">
        <f>IF($E50="","",$I50+$J50)</f>
        <v/>
      </c>
    </row>
    <row r="51">
      <c r="A51" s="2" t="n"/>
      <c r="B51" s="2" t="n"/>
      <c r="C51" s="50" t="n"/>
      <c r="D51" s="50" t="n"/>
      <c r="E51" s="6" t="n"/>
      <c r="F51" s="50">
        <f>IF($E51="","",MIN($C51*2*$E51/Parameters!$B$4,Parameters!$B$10*$E51/Parameters!$B$4))</f>
        <v/>
      </c>
      <c r="G51" s="50">
        <f>IF($F51="","",MAX(0,$F51-Parameters!$B$9))</f>
        <v/>
      </c>
      <c r="H51" s="50">
        <f>IF($G51="","",$G51*Parameters!$B$6)</f>
        <v/>
      </c>
      <c r="I51" s="50">
        <f>IF($F51="","",$F51-$H51)</f>
        <v/>
      </c>
      <c r="J51" s="50">
        <f>IF($E51="","",($C51+$D51)*$E51/Parameters!$B$4)</f>
        <v/>
      </c>
      <c r="K51" s="50">
        <f>IF($E51="","",$I51+$J51)</f>
        <v/>
      </c>
    </row>
    <row r="52">
      <c r="A52" s="2" t="n"/>
      <c r="B52" s="2" t="n"/>
      <c r="C52" s="50" t="n"/>
      <c r="D52" s="50" t="n"/>
      <c r="E52" s="6" t="n"/>
      <c r="F52" s="50">
        <f>IF($E52="","",MIN($C52*2*$E52/Parameters!$B$4,Parameters!$B$10*$E52/Parameters!$B$4))</f>
        <v/>
      </c>
      <c r="G52" s="50">
        <f>IF($F52="","",MAX(0,$F52-Parameters!$B$9))</f>
        <v/>
      </c>
      <c r="H52" s="50">
        <f>IF($G52="","",$G52*Parameters!$B$6)</f>
        <v/>
      </c>
      <c r="I52" s="50">
        <f>IF($F52="","",$F52-$H52)</f>
        <v/>
      </c>
      <c r="J52" s="50">
        <f>IF($E52="","",($C52+$D52)*$E52/Parameters!$B$4)</f>
        <v/>
      </c>
      <c r="K52" s="50">
        <f>IF($E52="","",$I52+$J52)</f>
        <v/>
      </c>
    </row>
    <row r="53">
      <c r="A53" s="2" t="n"/>
      <c r="B53" s="2" t="n"/>
      <c r="C53" s="50" t="n"/>
      <c r="D53" s="50" t="n"/>
      <c r="E53" s="6" t="n"/>
      <c r="F53" s="50">
        <f>IF($E53="","",MIN($C53*2*$E53/Parameters!$B$4,Parameters!$B$10*$E53/Parameters!$B$4))</f>
        <v/>
      </c>
      <c r="G53" s="50">
        <f>IF($F53="","",MAX(0,$F53-Parameters!$B$9))</f>
        <v/>
      </c>
      <c r="H53" s="50">
        <f>IF($G53="","",$G53*Parameters!$B$6)</f>
        <v/>
      </c>
      <c r="I53" s="50">
        <f>IF($F53="","",$F53-$H53)</f>
        <v/>
      </c>
      <c r="J53" s="50">
        <f>IF($E53="","",($C53+$D53)*$E53/Parameters!$B$4)</f>
        <v/>
      </c>
      <c r="K53" s="50">
        <f>IF($E53="","",$I53+$J53)</f>
        <v/>
      </c>
    </row>
    <row r="54">
      <c r="A54" s="2" t="n"/>
      <c r="B54" s="2" t="n"/>
      <c r="C54" s="50" t="n"/>
      <c r="D54" s="50" t="n"/>
      <c r="E54" s="6" t="n"/>
      <c r="F54" s="50">
        <f>IF($E54="","",MIN($C54*2*$E54/Parameters!$B$4,Parameters!$B$10*$E54/Parameters!$B$4))</f>
        <v/>
      </c>
      <c r="G54" s="50">
        <f>IF($F54="","",MAX(0,$F54-Parameters!$B$9))</f>
        <v/>
      </c>
      <c r="H54" s="50">
        <f>IF($G54="","",$G54*Parameters!$B$6)</f>
        <v/>
      </c>
      <c r="I54" s="50">
        <f>IF($F54="","",$F54-$H54)</f>
        <v/>
      </c>
      <c r="J54" s="50">
        <f>IF($E54="","",($C54+$D54)*$E54/Parameters!$B$4)</f>
        <v/>
      </c>
      <c r="K54" s="50">
        <f>IF($E54="","",$I54+$J54)</f>
        <v/>
      </c>
    </row>
    <row r="55">
      <c r="A55" s="2" t="n"/>
      <c r="B55" s="2" t="n"/>
      <c r="C55" s="50" t="n"/>
      <c r="D55" s="50" t="n"/>
      <c r="E55" s="6" t="n"/>
      <c r="F55" s="50">
        <f>IF($E55="","",MIN($C55*2*$E55/Parameters!$B$4,Parameters!$B$10*$E55/Parameters!$B$4))</f>
        <v/>
      </c>
      <c r="G55" s="50">
        <f>IF($F55="","",MAX(0,$F55-Parameters!$B$9))</f>
        <v/>
      </c>
      <c r="H55" s="50">
        <f>IF($G55="","",$G55*Parameters!$B$6)</f>
        <v/>
      </c>
      <c r="I55" s="50">
        <f>IF($F55="","",$F55-$H55)</f>
        <v/>
      </c>
      <c r="J55" s="50">
        <f>IF($E55="","",($C55+$D55)*$E55/Parameters!$B$4)</f>
        <v/>
      </c>
      <c r="K55" s="50">
        <f>IF($E55="","",$I55+$J55)</f>
        <v/>
      </c>
    </row>
    <row r="56">
      <c r="A56" s="2" t="n"/>
      <c r="B56" s="2" t="n"/>
      <c r="C56" s="50" t="n"/>
      <c r="D56" s="50" t="n"/>
      <c r="E56" s="6" t="n"/>
      <c r="F56" s="50">
        <f>IF($E56="","",MIN($C56*2*$E56/Parameters!$B$4,Parameters!$B$10*$E56/Parameters!$B$4))</f>
        <v/>
      </c>
      <c r="G56" s="50">
        <f>IF($F56="","",MAX(0,$F56-Parameters!$B$9))</f>
        <v/>
      </c>
      <c r="H56" s="50">
        <f>IF($G56="","",$G56*Parameters!$B$6)</f>
        <v/>
      </c>
      <c r="I56" s="50">
        <f>IF($F56="","",$F56-$H56)</f>
        <v/>
      </c>
      <c r="J56" s="50">
        <f>IF($E56="","",($C56+$D56)*$E56/Parameters!$B$4)</f>
        <v/>
      </c>
      <c r="K56" s="50">
        <f>IF($E56="","",$I56+$J56)</f>
        <v/>
      </c>
    </row>
    <row r="57">
      <c r="A57" s="2" t="n"/>
      <c r="B57" s="2" t="n"/>
      <c r="C57" s="50" t="n"/>
      <c r="D57" s="50" t="n"/>
      <c r="E57" s="6" t="n"/>
      <c r="F57" s="50">
        <f>IF($E57="","",MIN($C57*2*$E57/Parameters!$B$4,Parameters!$B$10*$E57/Parameters!$B$4))</f>
        <v/>
      </c>
      <c r="G57" s="50">
        <f>IF($F57="","",MAX(0,$F57-Parameters!$B$9))</f>
        <v/>
      </c>
      <c r="H57" s="50">
        <f>IF($G57="","",$G57*Parameters!$B$6)</f>
        <v/>
      </c>
      <c r="I57" s="50">
        <f>IF($F57="","",$F57-$H57)</f>
        <v/>
      </c>
      <c r="J57" s="50">
        <f>IF($E57="","",($C57+$D57)*$E57/Parameters!$B$4)</f>
        <v/>
      </c>
      <c r="K57" s="50">
        <f>IF($E57="","",$I57+$J57)</f>
        <v/>
      </c>
    </row>
    <row r="58">
      <c r="A58" s="2" t="n"/>
      <c r="B58" s="2" t="n"/>
      <c r="C58" s="50" t="n"/>
      <c r="D58" s="50" t="n"/>
      <c r="E58" s="6" t="n"/>
      <c r="F58" s="50">
        <f>IF($E58="","",MIN($C58*2*$E58/Parameters!$B$4,Parameters!$B$10*$E58/Parameters!$B$4))</f>
        <v/>
      </c>
      <c r="G58" s="50">
        <f>IF($F58="","",MAX(0,$F58-Parameters!$B$9))</f>
        <v/>
      </c>
      <c r="H58" s="50">
        <f>IF($G58="","",$G58*Parameters!$B$6)</f>
        <v/>
      </c>
      <c r="I58" s="50">
        <f>IF($F58="","",$F58-$H58)</f>
        <v/>
      </c>
      <c r="J58" s="50">
        <f>IF($E58="","",($C58+$D58)*$E58/Parameters!$B$4)</f>
        <v/>
      </c>
      <c r="K58" s="50">
        <f>IF($E58="","",$I58+$J58)</f>
        <v/>
      </c>
    </row>
    <row r="59">
      <c r="A59" s="2" t="n"/>
      <c r="B59" s="2" t="n"/>
      <c r="C59" s="50" t="n"/>
      <c r="D59" s="50" t="n"/>
      <c r="E59" s="6" t="n"/>
      <c r="F59" s="50">
        <f>IF($E59="","",MIN($C59*2*$E59/Parameters!$B$4,Parameters!$B$10*$E59/Parameters!$B$4))</f>
        <v/>
      </c>
      <c r="G59" s="50">
        <f>IF($F59="","",MAX(0,$F59-Parameters!$B$9))</f>
        <v/>
      </c>
      <c r="H59" s="50">
        <f>IF($G59="","",$G59*Parameters!$B$6)</f>
        <v/>
      </c>
      <c r="I59" s="50">
        <f>IF($F59="","",$F59-$H59)</f>
        <v/>
      </c>
      <c r="J59" s="50">
        <f>IF($E59="","",($C59+$D59)*$E59/Parameters!$B$4)</f>
        <v/>
      </c>
      <c r="K59" s="50">
        <f>IF($E59="","",$I59+$J59)</f>
        <v/>
      </c>
    </row>
    <row r="60">
      <c r="A60" s="2" t="n"/>
      <c r="B60" s="2" t="n"/>
      <c r="C60" s="50" t="n"/>
      <c r="D60" s="50" t="n"/>
      <c r="E60" s="6" t="n"/>
      <c r="F60" s="50">
        <f>IF($E60="","",MIN($C60*2*$E60/Parameters!$B$4,Parameters!$B$10*$E60/Parameters!$B$4))</f>
        <v/>
      </c>
      <c r="G60" s="50">
        <f>IF($F60="","",MAX(0,$F60-Parameters!$B$9))</f>
        <v/>
      </c>
      <c r="H60" s="50">
        <f>IF($G60="","",$G60*Parameters!$B$6)</f>
        <v/>
      </c>
      <c r="I60" s="50">
        <f>IF($F60="","",$F60-$H60)</f>
        <v/>
      </c>
      <c r="J60" s="50">
        <f>IF($E60="","",($C60+$D60)*$E60/Parameters!$B$4)</f>
        <v/>
      </c>
      <c r="K60" s="50">
        <f>IF($E60="","",$I60+$J60)</f>
        <v/>
      </c>
    </row>
    <row r="61">
      <c r="A61" s="2" t="n"/>
      <c r="B61" s="2" t="n"/>
      <c r="C61" s="50" t="n"/>
      <c r="D61" s="50" t="n"/>
      <c r="E61" s="6" t="n"/>
      <c r="F61" s="50">
        <f>IF($E61="","",MIN($C61*2*$E61/Parameters!$B$4,Parameters!$B$10*$E61/Parameters!$B$4))</f>
        <v/>
      </c>
      <c r="G61" s="50">
        <f>IF($F61="","",MAX(0,$F61-Parameters!$B$9))</f>
        <v/>
      </c>
      <c r="H61" s="50">
        <f>IF($G61="","",$G61*Parameters!$B$6)</f>
        <v/>
      </c>
      <c r="I61" s="50">
        <f>IF($F61="","",$F61-$H61)</f>
        <v/>
      </c>
      <c r="J61" s="50">
        <f>IF($E61="","",($C61+$D61)*$E61/Parameters!$B$4)</f>
        <v/>
      </c>
      <c r="K61" s="50">
        <f>IF($E61="","",$I61+$J61)</f>
        <v/>
      </c>
    </row>
    <row r="62">
      <c r="A62" s="2" t="n"/>
      <c r="B62" s="2" t="n"/>
      <c r="C62" s="50" t="n"/>
      <c r="D62" s="50" t="n"/>
      <c r="E62" s="6" t="n"/>
      <c r="F62" s="50">
        <f>IF($E62="","",MIN($C62*2*$E62/Parameters!$B$4,Parameters!$B$10*$E62/Parameters!$B$4))</f>
        <v/>
      </c>
      <c r="G62" s="50">
        <f>IF($F62="","",MAX(0,$F62-Parameters!$B$9))</f>
        <v/>
      </c>
      <c r="H62" s="50">
        <f>IF($G62="","",$G62*Parameters!$B$6)</f>
        <v/>
      </c>
      <c r="I62" s="50">
        <f>IF($F62="","",$F62-$H62)</f>
        <v/>
      </c>
      <c r="J62" s="50">
        <f>IF($E62="","",($C62+$D62)*$E62/Parameters!$B$4)</f>
        <v/>
      </c>
      <c r="K62" s="50">
        <f>IF($E62="","",$I62+$J62)</f>
        <v/>
      </c>
    </row>
    <row r="63">
      <c r="A63" s="2" t="n"/>
      <c r="B63" s="2" t="n"/>
      <c r="C63" s="50" t="n"/>
      <c r="D63" s="50" t="n"/>
      <c r="E63" s="6" t="n"/>
      <c r="F63" s="50">
        <f>IF($E63="","",MIN($C63*2*$E63/Parameters!$B$4,Parameters!$B$10*$E63/Parameters!$B$4))</f>
        <v/>
      </c>
      <c r="G63" s="50">
        <f>IF($F63="","",MAX(0,$F63-Parameters!$B$9))</f>
        <v/>
      </c>
      <c r="H63" s="50">
        <f>IF($G63="","",$G63*Parameters!$B$6)</f>
        <v/>
      </c>
      <c r="I63" s="50">
        <f>IF($F63="","",$F63-$H63)</f>
        <v/>
      </c>
      <c r="J63" s="50">
        <f>IF($E63="","",($C63+$D63)*$E63/Parameters!$B$4)</f>
        <v/>
      </c>
      <c r="K63" s="50">
        <f>IF($E63="","",$I63+$J63)</f>
        <v/>
      </c>
    </row>
    <row r="64">
      <c r="A64" s="2" t="n"/>
      <c r="B64" s="2" t="n"/>
      <c r="C64" s="50" t="n"/>
      <c r="D64" s="50" t="n"/>
      <c r="E64" s="6" t="n"/>
      <c r="F64" s="50">
        <f>IF($E64="","",MIN($C64*2*$E64/Parameters!$B$4,Parameters!$B$10*$E64/Parameters!$B$4))</f>
        <v/>
      </c>
      <c r="G64" s="50">
        <f>IF($F64="","",MAX(0,$F64-Parameters!$B$9))</f>
        <v/>
      </c>
      <c r="H64" s="50">
        <f>IF($G64="","",$G64*Parameters!$B$6)</f>
        <v/>
      </c>
      <c r="I64" s="50">
        <f>IF($F64="","",$F64-$H64)</f>
        <v/>
      </c>
      <c r="J64" s="50">
        <f>IF($E64="","",($C64+$D64)*$E64/Parameters!$B$4)</f>
        <v/>
      </c>
      <c r="K64" s="50">
        <f>IF($E64="","",$I64+$J64)</f>
        <v/>
      </c>
    </row>
    <row r="65">
      <c r="A65" s="2" t="n"/>
      <c r="B65" s="2" t="n"/>
      <c r="C65" s="50" t="n"/>
      <c r="D65" s="50" t="n"/>
      <c r="E65" s="6" t="n"/>
      <c r="F65" s="50">
        <f>IF($E65="","",MIN($C65*2*$E65/Parameters!$B$4,Parameters!$B$10*$E65/Parameters!$B$4))</f>
        <v/>
      </c>
      <c r="G65" s="50">
        <f>IF($F65="","",MAX(0,$F65-Parameters!$B$9))</f>
        <v/>
      </c>
      <c r="H65" s="50">
        <f>IF($G65="","",$G65*Parameters!$B$6)</f>
        <v/>
      </c>
      <c r="I65" s="50">
        <f>IF($F65="","",$F65-$H65)</f>
        <v/>
      </c>
      <c r="J65" s="50">
        <f>IF($E65="","",($C65+$D65)*$E65/Parameters!$B$4)</f>
        <v/>
      </c>
      <c r="K65" s="50">
        <f>IF($E65="","",$I65+$J65)</f>
        <v/>
      </c>
    </row>
    <row r="66">
      <c r="A66" s="2" t="n"/>
      <c r="B66" s="2" t="n"/>
      <c r="C66" s="50" t="n"/>
      <c r="D66" s="50" t="n"/>
      <c r="E66" s="6" t="n"/>
      <c r="F66" s="50">
        <f>IF($E66="","",MIN($C66*2*$E66/Parameters!$B$4,Parameters!$B$10*$E66/Parameters!$B$4))</f>
        <v/>
      </c>
      <c r="G66" s="50">
        <f>IF($F66="","",MAX(0,$F66-Parameters!$B$9))</f>
        <v/>
      </c>
      <c r="H66" s="50">
        <f>IF($G66="","",$G66*Parameters!$B$6)</f>
        <v/>
      </c>
      <c r="I66" s="50">
        <f>IF($F66="","",$F66-$H66)</f>
        <v/>
      </c>
      <c r="J66" s="50">
        <f>IF($E66="","",($C66+$D66)*$E66/Parameters!$B$4)</f>
        <v/>
      </c>
      <c r="K66" s="50">
        <f>IF($E66="","",$I66+$J66)</f>
        <v/>
      </c>
    </row>
    <row r="67">
      <c r="A67" s="2" t="n"/>
      <c r="B67" s="2" t="n"/>
      <c r="C67" s="50" t="n"/>
      <c r="D67" s="50" t="n"/>
      <c r="E67" s="6" t="n"/>
      <c r="F67" s="50">
        <f>IF($E67="","",MIN($C67*2*$E67/Parameters!$B$4,Parameters!$B$10*$E67/Parameters!$B$4))</f>
        <v/>
      </c>
      <c r="G67" s="50">
        <f>IF($F67="","",MAX(0,$F67-Parameters!$B$9))</f>
        <v/>
      </c>
      <c r="H67" s="50">
        <f>IF($G67="","",$G67*Parameters!$B$6)</f>
        <v/>
      </c>
      <c r="I67" s="50">
        <f>IF($F67="","",$F67-$H67)</f>
        <v/>
      </c>
      <c r="J67" s="50">
        <f>IF($E67="","",($C67+$D67)*$E67/Parameters!$B$4)</f>
        <v/>
      </c>
      <c r="K67" s="50">
        <f>IF($E67="","",$I67+$J67)</f>
        <v/>
      </c>
    </row>
    <row r="68">
      <c r="A68" s="2" t="n"/>
      <c r="B68" s="2" t="n"/>
      <c r="C68" s="50" t="n"/>
      <c r="D68" s="50" t="n"/>
      <c r="E68" s="6" t="n"/>
      <c r="F68" s="50">
        <f>IF($E68="","",MIN($C68*2*$E68/Parameters!$B$4,Parameters!$B$10*$E68/Parameters!$B$4))</f>
        <v/>
      </c>
      <c r="G68" s="50">
        <f>IF($F68="","",MAX(0,$F68-Parameters!$B$9))</f>
        <v/>
      </c>
      <c r="H68" s="50">
        <f>IF($G68="","",$G68*Parameters!$B$6)</f>
        <v/>
      </c>
      <c r="I68" s="50">
        <f>IF($F68="","",$F68-$H68)</f>
        <v/>
      </c>
      <c r="J68" s="50">
        <f>IF($E68="","",($C68+$D68)*$E68/Parameters!$B$4)</f>
        <v/>
      </c>
      <c r="K68" s="50">
        <f>IF($E68="","",$I68+$J68)</f>
        <v/>
      </c>
    </row>
    <row r="69">
      <c r="A69" s="2" t="n"/>
      <c r="B69" s="2" t="n"/>
      <c r="C69" s="50" t="n"/>
      <c r="D69" s="50" t="n"/>
      <c r="E69" s="6" t="n"/>
      <c r="F69" s="50">
        <f>IF($E69="","",MIN($C69*2*$E69/Parameters!$B$4,Parameters!$B$10*$E69/Parameters!$B$4))</f>
        <v/>
      </c>
      <c r="G69" s="50">
        <f>IF($F69="","",MAX(0,$F69-Parameters!$B$9))</f>
        <v/>
      </c>
      <c r="H69" s="50">
        <f>IF($G69="","",$G69*Parameters!$B$6)</f>
        <v/>
      </c>
      <c r="I69" s="50">
        <f>IF($F69="","",$F69-$H69)</f>
        <v/>
      </c>
      <c r="J69" s="50">
        <f>IF($E69="","",($C69+$D69)*$E69/Parameters!$B$4)</f>
        <v/>
      </c>
      <c r="K69" s="50">
        <f>IF($E69="","",$I69+$J69)</f>
        <v/>
      </c>
    </row>
    <row r="70">
      <c r="A70" s="2" t="n"/>
      <c r="B70" s="2" t="n"/>
      <c r="C70" s="50" t="n"/>
      <c r="D70" s="50" t="n"/>
      <c r="E70" s="6" t="n"/>
      <c r="F70" s="50">
        <f>IF($E70="","",MIN($C70*2*$E70/Parameters!$B$4,Parameters!$B$10*$E70/Parameters!$B$4))</f>
        <v/>
      </c>
      <c r="G70" s="50">
        <f>IF($F70="","",MAX(0,$F70-Parameters!$B$9))</f>
        <v/>
      </c>
      <c r="H70" s="50">
        <f>IF($G70="","",$G70*Parameters!$B$6)</f>
        <v/>
      </c>
      <c r="I70" s="50">
        <f>IF($F70="","",$F70-$H70)</f>
        <v/>
      </c>
      <c r="J70" s="50">
        <f>IF($E70="","",($C70+$D70)*$E70/Parameters!$B$4)</f>
        <v/>
      </c>
      <c r="K70" s="50">
        <f>IF($E70="","",$I70+$J70)</f>
        <v/>
      </c>
    </row>
    <row r="71">
      <c r="A71" s="2" t="n"/>
      <c r="B71" s="2" t="n"/>
      <c r="C71" s="50" t="n"/>
      <c r="D71" s="50" t="n"/>
      <c r="E71" s="6" t="n"/>
      <c r="F71" s="50">
        <f>IF($E71="","",MIN($C71*2*$E71/Parameters!$B$4,Parameters!$B$10*$E71/Parameters!$B$4))</f>
        <v/>
      </c>
      <c r="G71" s="50">
        <f>IF($F71="","",MAX(0,$F71-Parameters!$B$9))</f>
        <v/>
      </c>
      <c r="H71" s="50">
        <f>IF($G71="","",$G71*Parameters!$B$6)</f>
        <v/>
      </c>
      <c r="I71" s="50">
        <f>IF($F71="","",$F71-$H71)</f>
        <v/>
      </c>
      <c r="J71" s="50">
        <f>IF($E71="","",($C71+$D71)*$E71/Parameters!$B$4)</f>
        <v/>
      </c>
      <c r="K71" s="50">
        <f>IF($E71="","",$I71+$J71)</f>
        <v/>
      </c>
    </row>
    <row r="72">
      <c r="A72" s="2" t="n"/>
      <c r="B72" s="2" t="n"/>
      <c r="C72" s="50" t="n"/>
      <c r="D72" s="50" t="n"/>
      <c r="E72" s="6" t="n"/>
      <c r="F72" s="50">
        <f>IF($E72="","",MIN($C72*2*$E72/Parameters!$B$4,Parameters!$B$10*$E72/Parameters!$B$4))</f>
        <v/>
      </c>
      <c r="G72" s="50">
        <f>IF($F72="","",MAX(0,$F72-Parameters!$B$9))</f>
        <v/>
      </c>
      <c r="H72" s="50">
        <f>IF($G72="","",$G72*Parameters!$B$6)</f>
        <v/>
      </c>
      <c r="I72" s="50">
        <f>IF($F72="","",$F72-$H72)</f>
        <v/>
      </c>
      <c r="J72" s="50">
        <f>IF($E72="","",($C72+$D72)*$E72/Parameters!$B$4)</f>
        <v/>
      </c>
      <c r="K72" s="50">
        <f>IF($E72="","",$I72+$J72)</f>
        <v/>
      </c>
    </row>
    <row r="73">
      <c r="A73" s="2" t="n"/>
      <c r="B73" s="2" t="n"/>
      <c r="C73" s="50" t="n"/>
      <c r="D73" s="50" t="n"/>
      <c r="E73" s="6" t="n"/>
      <c r="F73" s="50">
        <f>IF($E73="","",MIN($C73*2*$E73/Parameters!$B$4,Parameters!$B$10*$E73/Parameters!$B$4))</f>
        <v/>
      </c>
      <c r="G73" s="50">
        <f>IF($F73="","",MAX(0,$F73-Parameters!$B$9))</f>
        <v/>
      </c>
      <c r="H73" s="50">
        <f>IF($G73="","",$G73*Parameters!$B$6)</f>
        <v/>
      </c>
      <c r="I73" s="50">
        <f>IF($F73="","",$F73-$H73)</f>
        <v/>
      </c>
      <c r="J73" s="50">
        <f>IF($E73="","",($C73+$D73)*$E73/Parameters!$B$4)</f>
        <v/>
      </c>
      <c r="K73" s="50">
        <f>IF($E73="","",$I73+$J73)</f>
        <v/>
      </c>
    </row>
    <row r="74">
      <c r="A74" s="2" t="n"/>
      <c r="B74" s="2" t="n"/>
      <c r="C74" s="50" t="n"/>
      <c r="D74" s="50" t="n"/>
      <c r="E74" s="6" t="n"/>
      <c r="F74" s="50">
        <f>IF($E74="","",MIN($C74*2*$E74/Parameters!$B$4,Parameters!$B$10*$E74/Parameters!$B$4))</f>
        <v/>
      </c>
      <c r="G74" s="50">
        <f>IF($F74="","",MAX(0,$F74-Parameters!$B$9))</f>
        <v/>
      </c>
      <c r="H74" s="50">
        <f>IF($G74="","",$G74*Parameters!$B$6)</f>
        <v/>
      </c>
      <c r="I74" s="50">
        <f>IF($F74="","",$F74-$H74)</f>
        <v/>
      </c>
      <c r="J74" s="50">
        <f>IF($E74="","",($C74+$D74)*$E74/Parameters!$B$4)</f>
        <v/>
      </c>
      <c r="K74" s="50">
        <f>IF($E74="","",$I74+$J74)</f>
        <v/>
      </c>
    </row>
    <row r="75">
      <c r="A75" s="2" t="n"/>
      <c r="B75" s="2" t="n"/>
      <c r="C75" s="50" t="n"/>
      <c r="D75" s="50" t="n"/>
      <c r="E75" s="6" t="n"/>
      <c r="F75" s="50">
        <f>IF($E75="","",MIN($C75*2*$E75/Parameters!$B$4,Parameters!$B$10*$E75/Parameters!$B$4))</f>
        <v/>
      </c>
      <c r="G75" s="50">
        <f>IF($F75="","",MAX(0,$F75-Parameters!$B$9))</f>
        <v/>
      </c>
      <c r="H75" s="50">
        <f>IF($G75="","",$G75*Parameters!$B$6)</f>
        <v/>
      </c>
      <c r="I75" s="50">
        <f>IF($F75="","",$F75-$H75)</f>
        <v/>
      </c>
      <c r="J75" s="50">
        <f>IF($E75="","",($C75+$D75)*$E75/Parameters!$B$4)</f>
        <v/>
      </c>
      <c r="K75" s="50">
        <f>IF($E75="","",$I75+$J75)</f>
        <v/>
      </c>
    </row>
    <row r="76">
      <c r="A76" s="2" t="n"/>
      <c r="B76" s="2" t="n"/>
      <c r="C76" s="50" t="n"/>
      <c r="D76" s="50" t="n"/>
      <c r="E76" s="6" t="n"/>
      <c r="F76" s="50">
        <f>IF($E76="","",MIN($C76*2*$E76/Parameters!$B$4,Parameters!$B$10*$E76/Parameters!$B$4))</f>
        <v/>
      </c>
      <c r="G76" s="50">
        <f>IF($F76="","",MAX(0,$F76-Parameters!$B$9))</f>
        <v/>
      </c>
      <c r="H76" s="50">
        <f>IF($G76="","",$G76*Parameters!$B$6)</f>
        <v/>
      </c>
      <c r="I76" s="50">
        <f>IF($F76="","",$F76-$H76)</f>
        <v/>
      </c>
      <c r="J76" s="50">
        <f>IF($E76="","",($C76+$D76)*$E76/Parameters!$B$4)</f>
        <v/>
      </c>
      <c r="K76" s="50">
        <f>IF($E76="","",$I76+$J76)</f>
        <v/>
      </c>
    </row>
    <row r="77">
      <c r="A77" s="2" t="n"/>
      <c r="B77" s="2" t="n"/>
      <c r="C77" s="50" t="n"/>
      <c r="D77" s="50" t="n"/>
      <c r="E77" s="6" t="n"/>
      <c r="F77" s="50">
        <f>IF($E77="","",MIN($C77*2*$E77/Parameters!$B$4,Parameters!$B$10*$E77/Parameters!$B$4))</f>
        <v/>
      </c>
      <c r="G77" s="50">
        <f>IF($F77="","",MAX(0,$F77-Parameters!$B$9))</f>
        <v/>
      </c>
      <c r="H77" s="50">
        <f>IF($G77="","",$G77*Parameters!$B$6)</f>
        <v/>
      </c>
      <c r="I77" s="50">
        <f>IF($F77="","",$F77-$H77)</f>
        <v/>
      </c>
      <c r="J77" s="50">
        <f>IF($E77="","",($C77+$D77)*$E77/Parameters!$B$4)</f>
        <v/>
      </c>
      <c r="K77" s="50">
        <f>IF($E77="","",$I77+$J77)</f>
        <v/>
      </c>
    </row>
    <row r="78">
      <c r="A78" s="2" t="n"/>
      <c r="B78" s="2" t="n"/>
      <c r="C78" s="50" t="n"/>
      <c r="D78" s="50" t="n"/>
      <c r="E78" s="6" t="n"/>
      <c r="F78" s="50">
        <f>IF($E78="","",MIN($C78*2*$E78/Parameters!$B$4,Parameters!$B$10*$E78/Parameters!$B$4))</f>
        <v/>
      </c>
      <c r="G78" s="50">
        <f>IF($F78="","",MAX(0,$F78-Parameters!$B$9))</f>
        <v/>
      </c>
      <c r="H78" s="50">
        <f>IF($G78="","",$G78*Parameters!$B$6)</f>
        <v/>
      </c>
      <c r="I78" s="50">
        <f>IF($F78="","",$F78-$H78)</f>
        <v/>
      </c>
      <c r="J78" s="50">
        <f>IF($E78="","",($C78+$D78)*$E78/Parameters!$B$4)</f>
        <v/>
      </c>
      <c r="K78" s="50">
        <f>IF($E78="","",$I78+$J78)</f>
        <v/>
      </c>
    </row>
    <row r="79">
      <c r="A79" s="2" t="n"/>
      <c r="B79" s="2" t="n"/>
      <c r="C79" s="50" t="n"/>
      <c r="D79" s="50" t="n"/>
      <c r="E79" s="6" t="n"/>
      <c r="F79" s="50">
        <f>IF($E79="","",MIN($C79*2*$E79/Parameters!$B$4,Parameters!$B$10*$E79/Parameters!$B$4))</f>
        <v/>
      </c>
      <c r="G79" s="50">
        <f>IF($F79="","",MAX(0,$F79-Parameters!$B$9))</f>
        <v/>
      </c>
      <c r="H79" s="50">
        <f>IF($G79="","",$G79*Parameters!$B$6)</f>
        <v/>
      </c>
      <c r="I79" s="50">
        <f>IF($F79="","",$F79-$H79)</f>
        <v/>
      </c>
      <c r="J79" s="50">
        <f>IF($E79="","",($C79+$D79)*$E79/Parameters!$B$4)</f>
        <v/>
      </c>
      <c r="K79" s="50">
        <f>IF($E79="","",$I79+$J79)</f>
        <v/>
      </c>
    </row>
    <row r="80">
      <c r="A80" s="2" t="n"/>
      <c r="B80" s="2" t="n"/>
      <c r="C80" s="50" t="n"/>
      <c r="D80" s="50" t="n"/>
      <c r="E80" s="6" t="n"/>
      <c r="F80" s="50">
        <f>IF($E80="","",MIN($C80*2*$E80/Parameters!$B$4,Parameters!$B$10*$E80/Parameters!$B$4))</f>
        <v/>
      </c>
      <c r="G80" s="50">
        <f>IF($F80="","",MAX(0,$F80-Parameters!$B$9))</f>
        <v/>
      </c>
      <c r="H80" s="50">
        <f>IF($G80="","",$G80*Parameters!$B$6)</f>
        <v/>
      </c>
      <c r="I80" s="50">
        <f>IF($F80="","",$F80-$H80)</f>
        <v/>
      </c>
      <c r="J80" s="50">
        <f>IF($E80="","",($C80+$D80)*$E80/Parameters!$B$4)</f>
        <v/>
      </c>
      <c r="K80" s="50">
        <f>IF($E80="","",$I80+$J80)</f>
        <v/>
      </c>
    </row>
    <row r="81">
      <c r="A81" s="2" t="n"/>
      <c r="B81" s="2" t="n"/>
      <c r="C81" s="50" t="n"/>
      <c r="D81" s="50" t="n"/>
      <c r="E81" s="6" t="n"/>
      <c r="F81" s="50">
        <f>IF($E81="","",MIN($C81*2*$E81/Parameters!$B$4,Parameters!$B$10*$E81/Parameters!$B$4))</f>
        <v/>
      </c>
      <c r="G81" s="50">
        <f>IF($F81="","",MAX(0,$F81-Parameters!$B$9))</f>
        <v/>
      </c>
      <c r="H81" s="50">
        <f>IF($G81="","",$G81*Parameters!$B$6)</f>
        <v/>
      </c>
      <c r="I81" s="50">
        <f>IF($F81="","",$F81-$H81)</f>
        <v/>
      </c>
      <c r="J81" s="50">
        <f>IF($E81="","",($C81+$D81)*$E81/Parameters!$B$4)</f>
        <v/>
      </c>
      <c r="K81" s="50">
        <f>IF($E81="","",$I81+$J81)</f>
        <v/>
      </c>
    </row>
    <row r="82">
      <c r="A82" s="2" t="n"/>
      <c r="B82" s="2" t="n"/>
      <c r="C82" s="50" t="n"/>
      <c r="D82" s="50" t="n"/>
      <c r="E82" s="6" t="n"/>
      <c r="F82" s="50">
        <f>IF($E82="","",MIN($C82*2*$E82/Parameters!$B$4,Parameters!$B$10*$E82/Parameters!$B$4))</f>
        <v/>
      </c>
      <c r="G82" s="50">
        <f>IF($F82="","",MAX(0,$F82-Parameters!$B$9))</f>
        <v/>
      </c>
      <c r="H82" s="50">
        <f>IF($G82="","",$G82*Parameters!$B$6)</f>
        <v/>
      </c>
      <c r="I82" s="50">
        <f>IF($F82="","",$F82-$H82)</f>
        <v/>
      </c>
      <c r="J82" s="50">
        <f>IF($E82="","",($C82+$D82)*$E82/Parameters!$B$4)</f>
        <v/>
      </c>
      <c r="K82" s="50">
        <f>IF($E82="","",$I82+$J82)</f>
        <v/>
      </c>
    </row>
    <row r="83">
      <c r="A83" s="2" t="n"/>
      <c r="B83" s="2" t="n"/>
      <c r="C83" s="50" t="n"/>
      <c r="D83" s="50" t="n"/>
      <c r="E83" s="6" t="n"/>
      <c r="F83" s="50">
        <f>IF($E83="","",MIN($C83*2*$E83/Parameters!$B$4,Parameters!$B$10*$E83/Parameters!$B$4))</f>
        <v/>
      </c>
      <c r="G83" s="50">
        <f>IF($F83="","",MAX(0,$F83-Parameters!$B$9))</f>
        <v/>
      </c>
      <c r="H83" s="50">
        <f>IF($G83="","",$G83*Parameters!$B$6)</f>
        <v/>
      </c>
      <c r="I83" s="50">
        <f>IF($F83="","",$F83-$H83)</f>
        <v/>
      </c>
      <c r="J83" s="50">
        <f>IF($E83="","",($C83+$D83)*$E83/Parameters!$B$4)</f>
        <v/>
      </c>
      <c r="K83" s="50">
        <f>IF($E83="","",$I83+$J83)</f>
        <v/>
      </c>
    </row>
    <row r="84">
      <c r="A84" s="2" t="n"/>
      <c r="B84" s="2" t="n"/>
      <c r="C84" s="50" t="n"/>
      <c r="D84" s="50" t="n"/>
      <c r="E84" s="6" t="n"/>
      <c r="F84" s="50">
        <f>IF($E84="","",MIN($C84*2*$E84/Parameters!$B$4,Parameters!$B$10*$E84/Parameters!$B$4))</f>
        <v/>
      </c>
      <c r="G84" s="50">
        <f>IF($F84="","",MAX(0,$F84-Parameters!$B$9))</f>
        <v/>
      </c>
      <c r="H84" s="50">
        <f>IF($G84="","",$G84*Parameters!$B$6)</f>
        <v/>
      </c>
      <c r="I84" s="50">
        <f>IF($F84="","",$F84-$H84)</f>
        <v/>
      </c>
      <c r="J84" s="50">
        <f>IF($E84="","",($C84+$D84)*$E84/Parameters!$B$4)</f>
        <v/>
      </c>
      <c r="K84" s="50">
        <f>IF($E84="","",$I84+$J84)</f>
        <v/>
      </c>
    </row>
    <row r="85">
      <c r="A85" s="2" t="n"/>
      <c r="B85" s="2" t="n"/>
      <c r="C85" s="50" t="n"/>
      <c r="D85" s="50" t="n"/>
      <c r="E85" s="6" t="n"/>
      <c r="F85" s="50">
        <f>IF($E85="","",MIN($C85*2*$E85/Parameters!$B$4,Parameters!$B$10*$E85/Parameters!$B$4))</f>
        <v/>
      </c>
      <c r="G85" s="50">
        <f>IF($F85="","",MAX(0,$F85-Parameters!$B$9))</f>
        <v/>
      </c>
      <c r="H85" s="50">
        <f>IF($G85="","",$G85*Parameters!$B$6)</f>
        <v/>
      </c>
      <c r="I85" s="50">
        <f>IF($F85="","",$F85-$H85)</f>
        <v/>
      </c>
      <c r="J85" s="50">
        <f>IF($E85="","",($C85+$D85)*$E85/Parameters!$B$4)</f>
        <v/>
      </c>
      <c r="K85" s="50">
        <f>IF($E85="","",$I85+$J85)</f>
        <v/>
      </c>
    </row>
    <row r="86">
      <c r="A86" s="2" t="n"/>
      <c r="B86" s="2" t="n"/>
      <c r="C86" s="50" t="n"/>
      <c r="D86" s="50" t="n"/>
      <c r="E86" s="6" t="n"/>
      <c r="F86" s="50">
        <f>IF($E86="","",MIN($C86*2*$E86/Parameters!$B$4,Parameters!$B$10*$E86/Parameters!$B$4))</f>
        <v/>
      </c>
      <c r="G86" s="50">
        <f>IF($F86="","",MAX(0,$F86-Parameters!$B$9))</f>
        <v/>
      </c>
      <c r="H86" s="50">
        <f>IF($G86="","",$G86*Parameters!$B$6)</f>
        <v/>
      </c>
      <c r="I86" s="50">
        <f>IF($F86="","",$F86-$H86)</f>
        <v/>
      </c>
      <c r="J86" s="50">
        <f>IF($E86="","",($C86+$D86)*$E86/Parameters!$B$4)</f>
        <v/>
      </c>
      <c r="K86" s="50">
        <f>IF($E86="","",$I86+$J86)</f>
        <v/>
      </c>
    </row>
    <row r="87">
      <c r="A87" s="2" t="n"/>
      <c r="B87" s="2" t="n"/>
      <c r="C87" s="50" t="n"/>
      <c r="D87" s="50" t="n"/>
      <c r="E87" s="6" t="n"/>
      <c r="F87" s="50">
        <f>IF($E87="","",MIN($C87*2*$E87/Parameters!$B$4,Parameters!$B$10*$E87/Parameters!$B$4))</f>
        <v/>
      </c>
      <c r="G87" s="50">
        <f>IF($F87="","",MAX(0,$F87-Parameters!$B$9))</f>
        <v/>
      </c>
      <c r="H87" s="50">
        <f>IF($G87="","",$G87*Parameters!$B$6)</f>
        <v/>
      </c>
      <c r="I87" s="50">
        <f>IF($F87="","",$F87-$H87)</f>
        <v/>
      </c>
      <c r="J87" s="50">
        <f>IF($E87="","",($C87+$D87)*$E87/Parameters!$B$4)</f>
        <v/>
      </c>
      <c r="K87" s="50">
        <f>IF($E87="","",$I87+$J87)</f>
        <v/>
      </c>
    </row>
    <row r="88">
      <c r="A88" s="2" t="n"/>
      <c r="B88" s="2" t="n"/>
      <c r="C88" s="50" t="n"/>
      <c r="D88" s="50" t="n"/>
      <c r="E88" s="6" t="n"/>
      <c r="F88" s="50">
        <f>IF($E88="","",MIN($C88*2*$E88/Parameters!$B$4,Parameters!$B$10*$E88/Parameters!$B$4))</f>
        <v/>
      </c>
      <c r="G88" s="50">
        <f>IF($F88="","",MAX(0,$F88-Parameters!$B$9))</f>
        <v/>
      </c>
      <c r="H88" s="50">
        <f>IF($G88="","",$G88*Parameters!$B$6)</f>
        <v/>
      </c>
      <c r="I88" s="50">
        <f>IF($F88="","",$F88-$H88)</f>
        <v/>
      </c>
      <c r="J88" s="50">
        <f>IF($E88="","",($C88+$D88)*$E88/Parameters!$B$4)</f>
        <v/>
      </c>
      <c r="K88" s="50">
        <f>IF($E88="","",$I88+$J88)</f>
        <v/>
      </c>
    </row>
    <row r="89">
      <c r="A89" s="2" t="n"/>
      <c r="B89" s="2" t="n"/>
      <c r="C89" s="50" t="n"/>
      <c r="D89" s="50" t="n"/>
      <c r="E89" s="6" t="n"/>
      <c r="F89" s="50">
        <f>IF($E89="","",MIN($C89*2*$E89/Parameters!$B$4,Parameters!$B$10*$E89/Parameters!$B$4))</f>
        <v/>
      </c>
      <c r="G89" s="50">
        <f>IF($F89="","",MAX(0,$F89-Parameters!$B$9))</f>
        <v/>
      </c>
      <c r="H89" s="50">
        <f>IF($G89="","",$G89*Parameters!$B$6)</f>
        <v/>
      </c>
      <c r="I89" s="50">
        <f>IF($F89="","",$F89-$H89)</f>
        <v/>
      </c>
      <c r="J89" s="50">
        <f>IF($E89="","",($C89+$D89)*$E89/Parameters!$B$4)</f>
        <v/>
      </c>
      <c r="K89" s="50">
        <f>IF($E89="","",$I89+$J89)</f>
        <v/>
      </c>
    </row>
    <row r="90">
      <c r="A90" s="2" t="n"/>
      <c r="B90" s="2" t="n"/>
      <c r="C90" s="50" t="n"/>
      <c r="D90" s="50" t="n"/>
      <c r="E90" s="6" t="n"/>
      <c r="F90" s="50">
        <f>IF($E90="","",MIN($C90*2*$E90/Parameters!$B$4,Parameters!$B$10*$E90/Parameters!$B$4))</f>
        <v/>
      </c>
      <c r="G90" s="50">
        <f>IF($F90="","",MAX(0,$F90-Parameters!$B$9))</f>
        <v/>
      </c>
      <c r="H90" s="50">
        <f>IF($G90="","",$G90*Parameters!$B$6)</f>
        <v/>
      </c>
      <c r="I90" s="50">
        <f>IF($F90="","",$F90-$H90)</f>
        <v/>
      </c>
      <c r="J90" s="50">
        <f>IF($E90="","",($C90+$D90)*$E90/Parameters!$B$4)</f>
        <v/>
      </c>
      <c r="K90" s="50">
        <f>IF($E90="","",$I90+$J90)</f>
        <v/>
      </c>
    </row>
    <row r="91">
      <c r="A91" s="2" t="n"/>
      <c r="B91" s="2" t="n"/>
      <c r="C91" s="50" t="n"/>
      <c r="D91" s="50" t="n"/>
      <c r="E91" s="6" t="n"/>
      <c r="F91" s="50">
        <f>IF($E91="","",MIN($C91*2*$E91/Parameters!$B$4,Parameters!$B$10*$E91/Parameters!$B$4))</f>
        <v/>
      </c>
      <c r="G91" s="50">
        <f>IF($F91="","",MAX(0,$F91-Parameters!$B$9))</f>
        <v/>
      </c>
      <c r="H91" s="50">
        <f>IF($G91="","",$G91*Parameters!$B$6)</f>
        <v/>
      </c>
      <c r="I91" s="50">
        <f>IF($F91="","",$F91-$H91)</f>
        <v/>
      </c>
      <c r="J91" s="50">
        <f>IF($E91="","",($C91+$D91)*$E91/Parameters!$B$4)</f>
        <v/>
      </c>
      <c r="K91" s="50">
        <f>IF($E91="","",$I91+$J91)</f>
        <v/>
      </c>
    </row>
    <row r="92">
      <c r="A92" s="2" t="n"/>
      <c r="B92" s="2" t="n"/>
      <c r="C92" s="50" t="n"/>
      <c r="D92" s="50" t="n"/>
      <c r="E92" s="6" t="n"/>
      <c r="F92" s="50">
        <f>IF($E92="","",MIN($C92*2*$E92/Parameters!$B$4,Parameters!$B$10*$E92/Parameters!$B$4))</f>
        <v/>
      </c>
      <c r="G92" s="50">
        <f>IF($F92="","",MAX(0,$F92-Parameters!$B$9))</f>
        <v/>
      </c>
      <c r="H92" s="50">
        <f>IF($G92="","",$G92*Parameters!$B$6)</f>
        <v/>
      </c>
      <c r="I92" s="50">
        <f>IF($F92="","",$F92-$H92)</f>
        <v/>
      </c>
      <c r="J92" s="50">
        <f>IF($E92="","",($C92+$D92)*$E92/Parameters!$B$4)</f>
        <v/>
      </c>
      <c r="K92" s="50">
        <f>IF($E92="","",$I92+$J92)</f>
        <v/>
      </c>
    </row>
    <row r="93">
      <c r="A93" s="2" t="n"/>
      <c r="B93" s="2" t="n"/>
      <c r="C93" s="50" t="n"/>
      <c r="D93" s="50" t="n"/>
      <c r="E93" s="6" t="n"/>
      <c r="F93" s="50">
        <f>IF($E93="","",MIN($C93*2*$E93/Parameters!$B$4,Parameters!$B$10*$E93/Parameters!$B$4))</f>
        <v/>
      </c>
      <c r="G93" s="50">
        <f>IF($F93="","",MAX(0,$F93-Parameters!$B$9))</f>
        <v/>
      </c>
      <c r="H93" s="50">
        <f>IF($G93="","",$G93*Parameters!$B$6)</f>
        <v/>
      </c>
      <c r="I93" s="50">
        <f>IF($F93="","",$F93-$H93)</f>
        <v/>
      </c>
      <c r="J93" s="50">
        <f>IF($E93="","",($C93+$D93)*$E93/Parameters!$B$4)</f>
        <v/>
      </c>
      <c r="K93" s="50">
        <f>IF($E93="","",$I93+$J93)</f>
        <v/>
      </c>
    </row>
    <row r="94">
      <c r="A94" s="2" t="n"/>
      <c r="B94" s="2" t="n"/>
      <c r="C94" s="50" t="n"/>
      <c r="D94" s="50" t="n"/>
      <c r="E94" s="6" t="n"/>
      <c r="F94" s="50">
        <f>IF($E94="","",MIN($C94*2*$E94/Parameters!$B$4,Parameters!$B$10*$E94/Parameters!$B$4))</f>
        <v/>
      </c>
      <c r="G94" s="50">
        <f>IF($F94="","",MAX(0,$F94-Parameters!$B$9))</f>
        <v/>
      </c>
      <c r="H94" s="50">
        <f>IF($G94="","",$G94*Parameters!$B$6)</f>
        <v/>
      </c>
      <c r="I94" s="50">
        <f>IF($F94="","",$F94-$H94)</f>
        <v/>
      </c>
      <c r="J94" s="50">
        <f>IF($E94="","",($C94+$D94)*$E94/Parameters!$B$4)</f>
        <v/>
      </c>
      <c r="K94" s="50">
        <f>IF($E94="","",$I94+$J94)</f>
        <v/>
      </c>
    </row>
    <row r="95">
      <c r="A95" s="2" t="n"/>
      <c r="B95" s="2" t="n"/>
      <c r="C95" s="50" t="n"/>
      <c r="D95" s="50" t="n"/>
      <c r="E95" s="6" t="n"/>
      <c r="F95" s="50">
        <f>IF($E95="","",MIN($C95*2*$E95/Parameters!$B$4,Parameters!$B$10*$E95/Parameters!$B$4))</f>
        <v/>
      </c>
      <c r="G95" s="50">
        <f>IF($F95="","",MAX(0,$F95-Parameters!$B$9))</f>
        <v/>
      </c>
      <c r="H95" s="50">
        <f>IF($G95="","",$G95*Parameters!$B$6)</f>
        <v/>
      </c>
      <c r="I95" s="50">
        <f>IF($F95="","",$F95-$H95)</f>
        <v/>
      </c>
      <c r="J95" s="50">
        <f>IF($E95="","",($C95+$D95)*$E95/Parameters!$B$4)</f>
        <v/>
      </c>
      <c r="K95" s="50">
        <f>IF($E95="","",$I95+$J95)</f>
        <v/>
      </c>
    </row>
    <row r="96">
      <c r="A96" s="2" t="n"/>
      <c r="B96" s="2" t="n"/>
      <c r="C96" s="50" t="n"/>
      <c r="D96" s="50" t="n"/>
      <c r="E96" s="6" t="n"/>
      <c r="F96" s="50">
        <f>IF($E96="","",MIN($C96*2*$E96/Parameters!$B$4,Parameters!$B$10*$E96/Parameters!$B$4))</f>
        <v/>
      </c>
      <c r="G96" s="50">
        <f>IF($F96="","",MAX(0,$F96-Parameters!$B$9))</f>
        <v/>
      </c>
      <c r="H96" s="50">
        <f>IF($G96="","",$G96*Parameters!$B$6)</f>
        <v/>
      </c>
      <c r="I96" s="50">
        <f>IF($F96="","",$F96-$H96)</f>
        <v/>
      </c>
      <c r="J96" s="50">
        <f>IF($E96="","",($C96+$D96)*$E96/Parameters!$B$4)</f>
        <v/>
      </c>
      <c r="K96" s="50">
        <f>IF($E96="","",$I96+$J96)</f>
        <v/>
      </c>
    </row>
    <row r="97">
      <c r="A97" s="2" t="n"/>
      <c r="B97" s="2" t="n"/>
      <c r="C97" s="50" t="n"/>
      <c r="D97" s="50" t="n"/>
      <c r="E97" s="6" t="n"/>
      <c r="F97" s="50">
        <f>IF($E97="","",MIN($C97*2*$E97/Parameters!$B$4,Parameters!$B$10*$E97/Parameters!$B$4))</f>
        <v/>
      </c>
      <c r="G97" s="50">
        <f>IF($F97="","",MAX(0,$F97-Parameters!$B$9))</f>
        <v/>
      </c>
      <c r="H97" s="50">
        <f>IF($G97="","",$G97*Parameters!$B$6)</f>
        <v/>
      </c>
      <c r="I97" s="50">
        <f>IF($F97="","",$F97-$H97)</f>
        <v/>
      </c>
      <c r="J97" s="50">
        <f>IF($E97="","",($C97+$D97)*$E97/Parameters!$B$4)</f>
        <v/>
      </c>
      <c r="K97" s="50">
        <f>IF($E97="","",$I97+$J97)</f>
        <v/>
      </c>
    </row>
    <row r="98">
      <c r="A98" s="2" t="n"/>
      <c r="B98" s="2" t="n"/>
      <c r="C98" s="50" t="n"/>
      <c r="D98" s="50" t="n"/>
      <c r="E98" s="6" t="n"/>
      <c r="F98" s="50">
        <f>IF($E98="","",MIN($C98*2*$E98/Parameters!$B$4,Parameters!$B$10*$E98/Parameters!$B$4))</f>
        <v/>
      </c>
      <c r="G98" s="50">
        <f>IF($F98="","",MAX(0,$F98-Parameters!$B$9))</f>
        <v/>
      </c>
      <c r="H98" s="50">
        <f>IF($G98="","",$G98*Parameters!$B$6)</f>
        <v/>
      </c>
      <c r="I98" s="50">
        <f>IF($F98="","",$F98-$H98)</f>
        <v/>
      </c>
      <c r="J98" s="50">
        <f>IF($E98="","",($C98+$D98)*$E98/Parameters!$B$4)</f>
        <v/>
      </c>
      <c r="K98" s="50">
        <f>IF($E98="","",$I98+$J98)</f>
        <v/>
      </c>
    </row>
    <row r="99">
      <c r="A99" s="2" t="n"/>
      <c r="B99" s="2" t="n"/>
      <c r="C99" s="50" t="n"/>
      <c r="D99" s="50" t="n"/>
      <c r="E99" s="6" t="n"/>
      <c r="F99" s="50">
        <f>IF($E99="","",MIN($C99*2*$E99/Parameters!$B$4,Parameters!$B$10*$E99/Parameters!$B$4))</f>
        <v/>
      </c>
      <c r="G99" s="50">
        <f>IF($F99="","",MAX(0,$F99-Parameters!$B$9))</f>
        <v/>
      </c>
      <c r="H99" s="50">
        <f>IF($G99="","",$G99*Parameters!$B$6)</f>
        <v/>
      </c>
      <c r="I99" s="50">
        <f>IF($F99="","",$F99-$H99)</f>
        <v/>
      </c>
      <c r="J99" s="50">
        <f>IF($E99="","",($C99+$D99)*$E99/Parameters!$B$4)</f>
        <v/>
      </c>
      <c r="K99" s="50">
        <f>IF($E99="","",$I99+$J99)</f>
        <v/>
      </c>
    </row>
    <row r="100">
      <c r="A100" s="2" t="n"/>
      <c r="B100" s="2" t="n"/>
      <c r="C100" s="50" t="n"/>
      <c r="D100" s="50" t="n"/>
      <c r="E100" s="6" t="n"/>
      <c r="F100" s="50">
        <f>IF($E100="","",MIN($C100*2*$E100/Parameters!$B$4,Parameters!$B$10*$E100/Parameters!$B$4))</f>
        <v/>
      </c>
      <c r="G100" s="50">
        <f>IF($F100="","",MAX(0,$F100-Parameters!$B$9))</f>
        <v/>
      </c>
      <c r="H100" s="50">
        <f>IF($G100="","",$G100*Parameters!$B$6)</f>
        <v/>
      </c>
      <c r="I100" s="50">
        <f>IF($F100="","",$F100-$H100)</f>
        <v/>
      </c>
      <c r="J100" s="50">
        <f>IF($E100="","",($C100+$D100)*$E100/Parameters!$B$4)</f>
        <v/>
      </c>
      <c r="K100" s="50">
        <f>IF($E100="","",$I100+$J100)</f>
        <v/>
      </c>
    </row>
    <row r="101">
      <c r="A101" s="2" t="n"/>
      <c r="B101" s="2" t="n"/>
      <c r="C101" s="50" t="n"/>
      <c r="D101" s="50" t="n"/>
      <c r="E101" s="6" t="n"/>
      <c r="F101" s="50">
        <f>IF($E101="","",MIN($C101*2*$E101/Parameters!$B$4,Parameters!$B$10*$E101/Parameters!$B$4))</f>
        <v/>
      </c>
      <c r="G101" s="50">
        <f>IF($F101="","",MAX(0,$F101-Parameters!$B$9))</f>
        <v/>
      </c>
      <c r="H101" s="50">
        <f>IF($G101="","",$G101*Parameters!$B$6)</f>
        <v/>
      </c>
      <c r="I101" s="50">
        <f>IF($F101="","",$F101-$H101)</f>
        <v/>
      </c>
      <c r="J101" s="50">
        <f>IF($E101="","",($C101+$D101)*$E101/Parameters!$B$4)</f>
        <v/>
      </c>
      <c r="K101" s="50">
        <f>IF($E101="","",$I101+$J101)</f>
        <v/>
      </c>
    </row>
    <row r="102">
      <c r="A102" s="2" t="n"/>
      <c r="B102" s="2" t="n"/>
      <c r="C102" s="50" t="n"/>
      <c r="D102" s="50" t="n"/>
      <c r="E102" s="6" t="n"/>
      <c r="F102" s="50">
        <f>IF($E102="","",MIN($C102*2*$E102/Parameters!$B$4,Parameters!$B$10*$E102/Parameters!$B$4))</f>
        <v/>
      </c>
      <c r="G102" s="50">
        <f>IF($F102="","",MAX(0,$F102-Parameters!$B$9))</f>
        <v/>
      </c>
      <c r="H102" s="50">
        <f>IF($G102="","",$G102*Parameters!$B$6)</f>
        <v/>
      </c>
      <c r="I102" s="50">
        <f>IF($F102="","",$F102-$H102)</f>
        <v/>
      </c>
      <c r="J102" s="50">
        <f>IF($E102="","",($C102+$D102)*$E102/Parameters!$B$4)</f>
        <v/>
      </c>
      <c r="K102" s="50">
        <f>IF($E102="","",$I102+$J102)</f>
        <v/>
      </c>
    </row>
    <row r="103">
      <c r="A103" s="2" t="n"/>
      <c r="B103" s="2" t="n"/>
      <c r="C103" s="50" t="n"/>
      <c r="D103" s="50" t="n"/>
      <c r="E103" s="6" t="n"/>
      <c r="F103" s="50">
        <f>IF($E103="","",MIN($C103*2*$E103/Parameters!$B$4,Parameters!$B$10*$E103/Parameters!$B$4))</f>
        <v/>
      </c>
      <c r="G103" s="50">
        <f>IF($F103="","",MAX(0,$F103-Parameters!$B$9))</f>
        <v/>
      </c>
      <c r="H103" s="50">
        <f>IF($G103="","",$G103*Parameters!$B$6)</f>
        <v/>
      </c>
      <c r="I103" s="50">
        <f>IF($F103="","",$F103-$H103)</f>
        <v/>
      </c>
      <c r="J103" s="50">
        <f>IF($E103="","",($C103+$D103)*$E103/Parameters!$B$4)</f>
        <v/>
      </c>
      <c r="K103" s="50">
        <f>IF($E103="","",$I103+$J103)</f>
        <v/>
      </c>
    </row>
    <row r="104">
      <c r="A104" s="2" t="n"/>
      <c r="B104" s="2" t="n"/>
      <c r="C104" s="50" t="n"/>
      <c r="D104" s="50" t="n"/>
      <c r="E104" s="6" t="n"/>
      <c r="F104" s="50">
        <f>IF($E104="","",MIN($C104*2*$E104/Parameters!$B$4,Parameters!$B$10*$E104/Parameters!$B$4))</f>
        <v/>
      </c>
      <c r="G104" s="50">
        <f>IF($F104="","",MAX(0,$F104-Parameters!$B$9))</f>
        <v/>
      </c>
      <c r="H104" s="50">
        <f>IF($G104="","",$G104*Parameters!$B$6)</f>
        <v/>
      </c>
      <c r="I104" s="50">
        <f>IF($F104="","",$F104-$H104)</f>
        <v/>
      </c>
      <c r="J104" s="50">
        <f>IF($E104="","",($C104+$D104)*$E104/Parameters!$B$4)</f>
        <v/>
      </c>
      <c r="K104" s="50">
        <f>IF($E104="","",$I104+$J104)</f>
        <v/>
      </c>
    </row>
    <row r="105">
      <c r="A105" s="2" t="n"/>
      <c r="B105" s="2" t="n"/>
      <c r="C105" s="50" t="n"/>
      <c r="D105" s="50" t="n"/>
      <c r="E105" s="6" t="n"/>
      <c r="F105" s="50">
        <f>IF($E105="","",MIN($C105*2*$E105/Parameters!$B$4,Parameters!$B$10*$E105/Parameters!$B$4))</f>
        <v/>
      </c>
      <c r="G105" s="50">
        <f>IF($F105="","",MAX(0,$F105-Parameters!$B$9))</f>
        <v/>
      </c>
      <c r="H105" s="50">
        <f>IF($G105="","",$G105*Parameters!$B$6)</f>
        <v/>
      </c>
      <c r="I105" s="50">
        <f>IF($F105="","",$F105-$H105)</f>
        <v/>
      </c>
      <c r="J105" s="50">
        <f>IF($E105="","",($C105+$D105)*$E105/Parameters!$B$4)</f>
        <v/>
      </c>
      <c r="K105" s="50">
        <f>IF($E105="","",$I105+$J105)</f>
        <v/>
      </c>
    </row>
    <row r="106">
      <c r="A106" s="2" t="n"/>
      <c r="B106" s="2" t="n"/>
      <c r="C106" s="50" t="n"/>
      <c r="D106" s="50" t="n"/>
      <c r="E106" s="6" t="n"/>
      <c r="F106" s="50">
        <f>IF($E106="","",MIN($C106*2*$E106/Parameters!$B$4,Parameters!$B$10*$E106/Parameters!$B$4))</f>
        <v/>
      </c>
      <c r="G106" s="50">
        <f>IF($F106="","",MAX(0,$F106-Parameters!$B$9))</f>
        <v/>
      </c>
      <c r="H106" s="50">
        <f>IF($G106="","",$G106*Parameters!$B$6)</f>
        <v/>
      </c>
      <c r="I106" s="50">
        <f>IF($F106="","",$F106-$H106)</f>
        <v/>
      </c>
      <c r="J106" s="50">
        <f>IF($E106="","",($C106+$D106)*$E106/Parameters!$B$4)</f>
        <v/>
      </c>
      <c r="K106" s="50">
        <f>IF($E106="","",$I106+$J106)</f>
        <v/>
      </c>
    </row>
    <row r="107">
      <c r="A107" s="2" t="n"/>
      <c r="B107" s="2" t="n"/>
      <c r="C107" s="50" t="n"/>
      <c r="D107" s="50" t="n"/>
      <c r="E107" s="6" t="n"/>
      <c r="F107" s="50">
        <f>IF($E107="","",MIN($C107*2*$E107/Parameters!$B$4,Parameters!$B$10*$E107/Parameters!$B$4))</f>
        <v/>
      </c>
      <c r="G107" s="50">
        <f>IF($F107="","",MAX(0,$F107-Parameters!$B$9))</f>
        <v/>
      </c>
      <c r="H107" s="50">
        <f>IF($G107="","",$G107*Parameters!$B$6)</f>
        <v/>
      </c>
      <c r="I107" s="50">
        <f>IF($F107="","",$F107-$H107)</f>
        <v/>
      </c>
      <c r="J107" s="50">
        <f>IF($E107="","",($C107+$D107)*$E107/Parameters!$B$4)</f>
        <v/>
      </c>
      <c r="K107" s="50">
        <f>IF($E107="","",$I107+$J107)</f>
        <v/>
      </c>
    </row>
    <row r="108">
      <c r="A108" s="2" t="n"/>
      <c r="B108" s="2" t="n"/>
      <c r="C108" s="50" t="n"/>
      <c r="D108" s="50" t="n"/>
      <c r="E108" s="6" t="n"/>
      <c r="F108" s="50">
        <f>IF($E108="","",MIN($C108*2*$E108/Parameters!$B$4,Parameters!$B$10*$E108/Parameters!$B$4))</f>
        <v/>
      </c>
      <c r="G108" s="50">
        <f>IF($F108="","",MAX(0,$F108-Parameters!$B$9))</f>
        <v/>
      </c>
      <c r="H108" s="50">
        <f>IF($G108="","",$G108*Parameters!$B$6)</f>
        <v/>
      </c>
      <c r="I108" s="50">
        <f>IF($F108="","",$F108-$H108)</f>
        <v/>
      </c>
      <c r="J108" s="50">
        <f>IF($E108="","",($C108+$D108)*$E108/Parameters!$B$4)</f>
        <v/>
      </c>
      <c r="K108" s="50">
        <f>IF($E108="","",$I108+$J108)</f>
        <v/>
      </c>
    </row>
    <row r="109">
      <c r="A109" s="2" t="n"/>
      <c r="B109" s="2" t="n"/>
      <c r="C109" s="50" t="n"/>
      <c r="D109" s="50" t="n"/>
      <c r="E109" s="6" t="n"/>
      <c r="F109" s="50">
        <f>IF($E109="","",MIN($C109*2*$E109/Parameters!$B$4,Parameters!$B$10*$E109/Parameters!$B$4))</f>
        <v/>
      </c>
      <c r="G109" s="50">
        <f>IF($F109="","",MAX(0,$F109-Parameters!$B$9))</f>
        <v/>
      </c>
      <c r="H109" s="50">
        <f>IF($G109="","",$G109*Parameters!$B$6)</f>
        <v/>
      </c>
      <c r="I109" s="50">
        <f>IF($F109="","",$F109-$H109)</f>
        <v/>
      </c>
      <c r="J109" s="50">
        <f>IF($E109="","",($C109+$D109)*$E109/Parameters!$B$4)</f>
        <v/>
      </c>
      <c r="K109" s="50">
        <f>IF($E109="","",$I109+$J109)</f>
        <v/>
      </c>
    </row>
    <row r="110">
      <c r="A110" s="2" t="n"/>
      <c r="B110" s="2" t="n"/>
      <c r="C110" s="50" t="n"/>
      <c r="D110" s="50" t="n"/>
      <c r="E110" s="6" t="n"/>
      <c r="F110" s="50">
        <f>IF($E110="","",MIN($C110*2*$E110/Parameters!$B$4,Parameters!$B$10*$E110/Parameters!$B$4))</f>
        <v/>
      </c>
      <c r="G110" s="50">
        <f>IF($F110="","",MAX(0,$F110-Parameters!$B$9))</f>
        <v/>
      </c>
      <c r="H110" s="50">
        <f>IF($G110="","",$G110*Parameters!$B$6)</f>
        <v/>
      </c>
      <c r="I110" s="50">
        <f>IF($F110="","",$F110-$H110)</f>
        <v/>
      </c>
      <c r="J110" s="50">
        <f>IF($E110="","",($C110+$D110)*$E110/Parameters!$B$4)</f>
        <v/>
      </c>
      <c r="K110" s="50">
        <f>IF($E110="","",$I110+$J110)</f>
        <v/>
      </c>
    </row>
    <row r="111">
      <c r="A111" s="2" t="n"/>
      <c r="B111" s="2" t="n"/>
      <c r="C111" s="50" t="n"/>
      <c r="D111" s="50" t="n"/>
      <c r="E111" s="6" t="n"/>
      <c r="F111" s="50">
        <f>IF($E111="","",MIN($C111*2*$E111/Parameters!$B$4,Parameters!$B$10*$E111/Parameters!$B$4))</f>
        <v/>
      </c>
      <c r="G111" s="50">
        <f>IF($F111="","",MAX(0,$F111-Parameters!$B$9))</f>
        <v/>
      </c>
      <c r="H111" s="50">
        <f>IF($G111="","",$G111*Parameters!$B$6)</f>
        <v/>
      </c>
      <c r="I111" s="50">
        <f>IF($F111="","",$F111-$H111)</f>
        <v/>
      </c>
      <c r="J111" s="50">
        <f>IF($E111="","",($C111+$D111)*$E111/Parameters!$B$4)</f>
        <v/>
      </c>
      <c r="K111" s="50">
        <f>IF($E111="","",$I111+$J111)</f>
        <v/>
      </c>
    </row>
    <row r="112">
      <c r="A112" s="2" t="n"/>
      <c r="B112" s="2" t="n"/>
      <c r="C112" s="50" t="n"/>
      <c r="D112" s="50" t="n"/>
      <c r="E112" s="6" t="n"/>
      <c r="F112" s="50">
        <f>IF($E112="","",MIN($C112*2*$E112/Parameters!$B$4,Parameters!$B$10*$E112/Parameters!$B$4))</f>
        <v/>
      </c>
      <c r="G112" s="50">
        <f>IF($F112="","",MAX(0,$F112-Parameters!$B$9))</f>
        <v/>
      </c>
      <c r="H112" s="50">
        <f>IF($G112="","",$G112*Parameters!$B$6)</f>
        <v/>
      </c>
      <c r="I112" s="50">
        <f>IF($F112="","",$F112-$H112)</f>
        <v/>
      </c>
      <c r="J112" s="50">
        <f>IF($E112="","",($C112+$D112)*$E112/Parameters!$B$4)</f>
        <v/>
      </c>
      <c r="K112" s="50">
        <f>IF($E112="","",$I112+$J112)</f>
        <v/>
      </c>
    </row>
    <row r="113">
      <c r="A113" s="2" t="n"/>
      <c r="B113" s="2" t="n"/>
      <c r="C113" s="50" t="n"/>
      <c r="D113" s="50" t="n"/>
      <c r="E113" s="6" t="n"/>
      <c r="F113" s="50">
        <f>IF($E113="","",MIN($C113*2*$E113/Parameters!$B$4,Parameters!$B$10*$E113/Parameters!$B$4))</f>
        <v/>
      </c>
      <c r="G113" s="50">
        <f>IF($F113="","",MAX(0,$F113-Parameters!$B$9))</f>
        <v/>
      </c>
      <c r="H113" s="50">
        <f>IF($G113="","",$G113*Parameters!$B$6)</f>
        <v/>
      </c>
      <c r="I113" s="50">
        <f>IF($F113="","",$F113-$H113)</f>
        <v/>
      </c>
      <c r="J113" s="50">
        <f>IF($E113="","",($C113+$D113)*$E113/Parameters!$B$4)</f>
        <v/>
      </c>
      <c r="K113" s="50">
        <f>IF($E113="","",$I113+$J113)</f>
        <v/>
      </c>
    </row>
    <row r="114">
      <c r="A114" s="2" t="n"/>
      <c r="B114" s="2" t="n"/>
      <c r="C114" s="50" t="n"/>
      <c r="D114" s="50" t="n"/>
      <c r="E114" s="6" t="n"/>
      <c r="F114" s="50">
        <f>IF($E114="","",MIN($C114*2*$E114/Parameters!$B$4,Parameters!$B$10*$E114/Parameters!$B$4))</f>
        <v/>
      </c>
      <c r="G114" s="50">
        <f>IF($F114="","",MAX(0,$F114-Parameters!$B$9))</f>
        <v/>
      </c>
      <c r="H114" s="50">
        <f>IF($G114="","",$G114*Parameters!$B$6)</f>
        <v/>
      </c>
      <c r="I114" s="50">
        <f>IF($F114="","",$F114-$H114)</f>
        <v/>
      </c>
      <c r="J114" s="50">
        <f>IF($E114="","",($C114+$D114)*$E114/Parameters!$B$4)</f>
        <v/>
      </c>
      <c r="K114" s="50">
        <f>IF($E114="","",$I114+$J114)</f>
        <v/>
      </c>
    </row>
    <row r="115">
      <c r="A115" s="2" t="n"/>
      <c r="B115" s="2" t="n"/>
      <c r="C115" s="50" t="n"/>
      <c r="D115" s="50" t="n"/>
      <c r="E115" s="6" t="n"/>
      <c r="F115" s="50">
        <f>IF($E115="","",MIN($C115*2*$E115/Parameters!$B$4,Parameters!$B$10*$E115/Parameters!$B$4))</f>
        <v/>
      </c>
      <c r="G115" s="50">
        <f>IF($F115="","",MAX(0,$F115-Parameters!$B$9))</f>
        <v/>
      </c>
      <c r="H115" s="50">
        <f>IF($G115="","",$G115*Parameters!$B$6)</f>
        <v/>
      </c>
      <c r="I115" s="50">
        <f>IF($F115="","",$F115-$H115)</f>
        <v/>
      </c>
      <c r="J115" s="50">
        <f>IF($E115="","",($C115+$D115)*$E115/Parameters!$B$4)</f>
        <v/>
      </c>
      <c r="K115" s="50">
        <f>IF($E115="","",$I115+$J115)</f>
        <v/>
      </c>
    </row>
    <row r="116">
      <c r="A116" s="2" t="n"/>
      <c r="B116" s="2" t="n"/>
      <c r="C116" s="50" t="n"/>
      <c r="D116" s="50" t="n"/>
      <c r="E116" s="6" t="n"/>
      <c r="F116" s="50">
        <f>IF($E116="","",MIN($C116*2*$E116/Parameters!$B$4,Parameters!$B$10*$E116/Parameters!$B$4))</f>
        <v/>
      </c>
      <c r="G116" s="50">
        <f>IF($F116="","",MAX(0,$F116-Parameters!$B$9))</f>
        <v/>
      </c>
      <c r="H116" s="50">
        <f>IF($G116="","",$G116*Parameters!$B$6)</f>
        <v/>
      </c>
      <c r="I116" s="50">
        <f>IF($F116="","",$F116-$H116)</f>
        <v/>
      </c>
      <c r="J116" s="50">
        <f>IF($E116="","",($C116+$D116)*$E116/Parameters!$B$4)</f>
        <v/>
      </c>
      <c r="K116" s="50">
        <f>IF($E116="","",$I116+$J116)</f>
        <v/>
      </c>
    </row>
    <row r="117">
      <c r="A117" s="2" t="n"/>
      <c r="B117" s="2" t="n"/>
      <c r="C117" s="50" t="n"/>
      <c r="D117" s="50" t="n"/>
      <c r="E117" s="6" t="n"/>
      <c r="F117" s="50">
        <f>IF($E117="","",MIN($C117*2*$E117/Parameters!$B$4,Parameters!$B$10*$E117/Parameters!$B$4))</f>
        <v/>
      </c>
      <c r="G117" s="50">
        <f>IF($F117="","",MAX(0,$F117-Parameters!$B$9))</f>
        <v/>
      </c>
      <c r="H117" s="50">
        <f>IF($G117="","",$G117*Parameters!$B$6)</f>
        <v/>
      </c>
      <c r="I117" s="50">
        <f>IF($F117="","",$F117-$H117)</f>
        <v/>
      </c>
      <c r="J117" s="50">
        <f>IF($E117="","",($C117+$D117)*$E117/Parameters!$B$4)</f>
        <v/>
      </c>
      <c r="K117" s="50">
        <f>IF($E117="","",$I117+$J117)</f>
        <v/>
      </c>
    </row>
    <row r="118">
      <c r="A118" s="2" t="n"/>
      <c r="B118" s="2" t="n"/>
      <c r="C118" s="50" t="n"/>
      <c r="D118" s="50" t="n"/>
      <c r="E118" s="6" t="n"/>
      <c r="F118" s="50">
        <f>IF($E118="","",MIN($C118*2*$E118/Parameters!$B$4,Parameters!$B$10*$E118/Parameters!$B$4))</f>
        <v/>
      </c>
      <c r="G118" s="50">
        <f>IF($F118="","",MAX(0,$F118-Parameters!$B$9))</f>
        <v/>
      </c>
      <c r="H118" s="50">
        <f>IF($G118="","",$G118*Parameters!$B$6)</f>
        <v/>
      </c>
      <c r="I118" s="50">
        <f>IF($F118="","",$F118-$H118)</f>
        <v/>
      </c>
      <c r="J118" s="50">
        <f>IF($E118="","",($C118+$D118)*$E118/Parameters!$B$4)</f>
        <v/>
      </c>
      <c r="K118" s="50">
        <f>IF($E118="","",$I118+$J118)</f>
        <v/>
      </c>
    </row>
    <row r="119">
      <c r="A119" s="2" t="n"/>
      <c r="B119" s="2" t="n"/>
      <c r="C119" s="50" t="n"/>
      <c r="D119" s="50" t="n"/>
      <c r="E119" s="6" t="n"/>
      <c r="F119" s="50">
        <f>IF($E119="","",MIN($C119*2*$E119/Parameters!$B$4,Parameters!$B$10*$E119/Parameters!$B$4))</f>
        <v/>
      </c>
      <c r="G119" s="50">
        <f>IF($F119="","",MAX(0,$F119-Parameters!$B$9))</f>
        <v/>
      </c>
      <c r="H119" s="50">
        <f>IF($G119="","",$G119*Parameters!$B$6)</f>
        <v/>
      </c>
      <c r="I119" s="50">
        <f>IF($F119="","",$F119-$H119)</f>
        <v/>
      </c>
      <c r="J119" s="50">
        <f>IF($E119="","",($C119+$D119)*$E119/Parameters!$B$4)</f>
        <v/>
      </c>
      <c r="K119" s="50">
        <f>IF($E119="","",$I119+$J119)</f>
        <v/>
      </c>
    </row>
    <row r="120">
      <c r="A120" s="2" t="n"/>
      <c r="B120" s="2" t="n"/>
      <c r="C120" s="50" t="n"/>
      <c r="D120" s="50" t="n"/>
      <c r="E120" s="6" t="n"/>
      <c r="F120" s="50">
        <f>IF($E120="","",MIN($C120*2*$E120/Parameters!$B$4,Parameters!$B$10*$E120/Parameters!$B$4))</f>
        <v/>
      </c>
      <c r="G120" s="50">
        <f>IF($F120="","",MAX(0,$F120-Parameters!$B$9))</f>
        <v/>
      </c>
      <c r="H120" s="50">
        <f>IF($G120="","",$G120*Parameters!$B$6)</f>
        <v/>
      </c>
      <c r="I120" s="50">
        <f>IF($F120="","",$F120-$H120)</f>
        <v/>
      </c>
      <c r="J120" s="50">
        <f>IF($E120="","",($C120+$D120)*$E120/Parameters!$B$4)</f>
        <v/>
      </c>
      <c r="K120" s="50">
        <f>IF($E120="","",$I120+$J120)</f>
        <v/>
      </c>
    </row>
    <row r="121">
      <c r="A121" s="2" t="n"/>
      <c r="B121" s="2" t="n"/>
      <c r="C121" s="50" t="n"/>
      <c r="D121" s="50" t="n"/>
      <c r="E121" s="6" t="n"/>
      <c r="F121" s="50">
        <f>IF($E121="","",MIN($C121*2*$E121/Parameters!$B$4,Parameters!$B$10*$E121/Parameters!$B$4))</f>
        <v/>
      </c>
      <c r="G121" s="50">
        <f>IF($F121="","",MAX(0,$F121-Parameters!$B$9))</f>
        <v/>
      </c>
      <c r="H121" s="50">
        <f>IF($G121="","",$G121*Parameters!$B$6)</f>
        <v/>
      </c>
      <c r="I121" s="50">
        <f>IF($F121="","",$F121-$H121)</f>
        <v/>
      </c>
      <c r="J121" s="50">
        <f>IF($E121="","",($C121+$D121)*$E121/Parameters!$B$4)</f>
        <v/>
      </c>
      <c r="K121" s="50">
        <f>IF($E121="","",$I121+$J121)</f>
        <v/>
      </c>
    </row>
    <row r="122">
      <c r="A122" s="2" t="n"/>
      <c r="B122" s="2" t="n"/>
      <c r="C122" s="50" t="n"/>
      <c r="D122" s="50" t="n"/>
      <c r="E122" s="6" t="n"/>
      <c r="F122" s="50">
        <f>IF($E122="","",MIN($C122*2*$E122/Parameters!$B$4,Parameters!$B$10*$E122/Parameters!$B$4))</f>
        <v/>
      </c>
      <c r="G122" s="50">
        <f>IF($F122="","",MAX(0,$F122-Parameters!$B$9))</f>
        <v/>
      </c>
      <c r="H122" s="50">
        <f>IF($G122="","",$G122*Parameters!$B$6)</f>
        <v/>
      </c>
      <c r="I122" s="50">
        <f>IF($F122="","",$F122-$H122)</f>
        <v/>
      </c>
      <c r="J122" s="50">
        <f>IF($E122="","",($C122+$D122)*$E122/Parameters!$B$4)</f>
        <v/>
      </c>
      <c r="K122" s="50">
        <f>IF($E122="","",$I122+$J122)</f>
        <v/>
      </c>
    </row>
    <row r="123">
      <c r="A123" s="2" t="n"/>
      <c r="B123" s="2" t="n"/>
      <c r="C123" s="50" t="n"/>
      <c r="D123" s="50" t="n"/>
      <c r="E123" s="6" t="n"/>
      <c r="F123" s="50">
        <f>IF($E123="","",MIN($C123*2*$E123/Parameters!$B$4,Parameters!$B$10*$E123/Parameters!$B$4))</f>
        <v/>
      </c>
      <c r="G123" s="50">
        <f>IF($F123="","",MAX(0,$F123-Parameters!$B$9))</f>
        <v/>
      </c>
      <c r="H123" s="50">
        <f>IF($G123="","",$G123*Parameters!$B$6)</f>
        <v/>
      </c>
      <c r="I123" s="50">
        <f>IF($F123="","",$F123-$H123)</f>
        <v/>
      </c>
      <c r="J123" s="50">
        <f>IF($E123="","",($C123+$D123)*$E123/Parameters!$B$4)</f>
        <v/>
      </c>
      <c r="K123" s="50">
        <f>IF($E123="","",$I123+$J123)</f>
        <v/>
      </c>
    </row>
    <row r="124">
      <c r="A124" s="2" t="n"/>
      <c r="B124" s="2" t="n"/>
      <c r="C124" s="50" t="n"/>
      <c r="D124" s="50" t="n"/>
      <c r="E124" s="6" t="n"/>
      <c r="F124" s="50">
        <f>IF($E124="","",MIN($C124*2*$E124/Parameters!$B$4,Parameters!$B$10*$E124/Parameters!$B$4))</f>
        <v/>
      </c>
      <c r="G124" s="50">
        <f>IF($F124="","",MAX(0,$F124-Parameters!$B$9))</f>
        <v/>
      </c>
      <c r="H124" s="50">
        <f>IF($G124="","",$G124*Parameters!$B$6)</f>
        <v/>
      </c>
      <c r="I124" s="50">
        <f>IF($F124="","",$F124-$H124)</f>
        <v/>
      </c>
      <c r="J124" s="50">
        <f>IF($E124="","",($C124+$D124)*$E124/Parameters!$B$4)</f>
        <v/>
      </c>
      <c r="K124" s="50">
        <f>IF($E124="","",$I124+$J124)</f>
        <v/>
      </c>
    </row>
    <row r="125">
      <c r="A125" s="2" t="n"/>
      <c r="B125" s="2" t="n"/>
      <c r="C125" s="50" t="n"/>
      <c r="D125" s="50" t="n"/>
      <c r="E125" s="6" t="n"/>
      <c r="F125" s="50">
        <f>IF($E125="","",MIN($C125*2*$E125/Parameters!$B$4,Parameters!$B$10*$E125/Parameters!$B$4))</f>
        <v/>
      </c>
      <c r="G125" s="50">
        <f>IF($F125="","",MAX(0,$F125-Parameters!$B$9))</f>
        <v/>
      </c>
      <c r="H125" s="50">
        <f>IF($G125="","",$G125*Parameters!$B$6)</f>
        <v/>
      </c>
      <c r="I125" s="50">
        <f>IF($F125="","",$F125-$H125)</f>
        <v/>
      </c>
      <c r="J125" s="50">
        <f>IF($E125="","",($C125+$D125)*$E125/Parameters!$B$4)</f>
        <v/>
      </c>
      <c r="K125" s="50">
        <f>IF($E125="","",$I125+$J125)</f>
        <v/>
      </c>
    </row>
    <row r="126">
      <c r="A126" s="2" t="n"/>
      <c r="B126" s="2" t="n"/>
      <c r="C126" s="50" t="n"/>
      <c r="D126" s="50" t="n"/>
      <c r="E126" s="6" t="n"/>
      <c r="F126" s="50">
        <f>IF($E126="","",MIN($C126*2*$E126/Parameters!$B$4,Parameters!$B$10*$E126/Parameters!$B$4))</f>
        <v/>
      </c>
      <c r="G126" s="50">
        <f>IF($F126="","",MAX(0,$F126-Parameters!$B$9))</f>
        <v/>
      </c>
      <c r="H126" s="50">
        <f>IF($G126="","",$G126*Parameters!$B$6)</f>
        <v/>
      </c>
      <c r="I126" s="50">
        <f>IF($F126="","",$F126-$H126)</f>
        <v/>
      </c>
      <c r="J126" s="50">
        <f>IF($E126="","",($C126+$D126)*$E126/Parameters!$B$4)</f>
        <v/>
      </c>
      <c r="K126" s="50">
        <f>IF($E126="","",$I126+$J126)</f>
        <v/>
      </c>
    </row>
    <row r="127">
      <c r="A127" s="2" t="n"/>
      <c r="B127" s="2" t="n"/>
      <c r="C127" s="50" t="n"/>
      <c r="D127" s="50" t="n"/>
      <c r="E127" s="6" t="n"/>
      <c r="F127" s="50">
        <f>IF($E127="","",MIN($C127*2*$E127/Parameters!$B$4,Parameters!$B$10*$E127/Parameters!$B$4))</f>
        <v/>
      </c>
      <c r="G127" s="50">
        <f>IF($F127="","",MAX(0,$F127-Parameters!$B$9))</f>
        <v/>
      </c>
      <c r="H127" s="50">
        <f>IF($G127="","",$G127*Parameters!$B$6)</f>
        <v/>
      </c>
      <c r="I127" s="50">
        <f>IF($F127="","",$F127-$H127)</f>
        <v/>
      </c>
      <c r="J127" s="50">
        <f>IF($E127="","",($C127+$D127)*$E127/Parameters!$B$4)</f>
        <v/>
      </c>
      <c r="K127" s="50">
        <f>IF($E127="","",$I127+$J127)</f>
        <v/>
      </c>
    </row>
    <row r="128">
      <c r="A128" s="2" t="n"/>
      <c r="B128" s="2" t="n"/>
      <c r="C128" s="50" t="n"/>
      <c r="D128" s="50" t="n"/>
      <c r="E128" s="6" t="n"/>
      <c r="F128" s="50">
        <f>IF($E128="","",MIN($C128*2*$E128/Parameters!$B$4,Parameters!$B$10*$E128/Parameters!$B$4))</f>
        <v/>
      </c>
      <c r="G128" s="50">
        <f>IF($F128="","",MAX(0,$F128-Parameters!$B$9))</f>
        <v/>
      </c>
      <c r="H128" s="50">
        <f>IF($G128="","",$G128*Parameters!$B$6)</f>
        <v/>
      </c>
      <c r="I128" s="50">
        <f>IF($F128="","",$F128-$H128)</f>
        <v/>
      </c>
      <c r="J128" s="50">
        <f>IF($E128="","",($C128+$D128)*$E128/Parameters!$B$4)</f>
        <v/>
      </c>
      <c r="K128" s="50">
        <f>IF($E128="","",$I128+$J128)</f>
        <v/>
      </c>
    </row>
    <row r="129">
      <c r="A129" s="2" t="n"/>
      <c r="B129" s="2" t="n"/>
      <c r="C129" s="50" t="n"/>
      <c r="D129" s="50" t="n"/>
      <c r="E129" s="6" t="n"/>
      <c r="F129" s="50">
        <f>IF($E129="","",MIN($C129*2*$E129/Parameters!$B$4,Parameters!$B$10*$E129/Parameters!$B$4))</f>
        <v/>
      </c>
      <c r="G129" s="50">
        <f>IF($F129="","",MAX(0,$F129-Parameters!$B$9))</f>
        <v/>
      </c>
      <c r="H129" s="50">
        <f>IF($G129="","",$G129*Parameters!$B$6)</f>
        <v/>
      </c>
      <c r="I129" s="50">
        <f>IF($F129="","",$F129-$H129)</f>
        <v/>
      </c>
      <c r="J129" s="50">
        <f>IF($E129="","",($C129+$D129)*$E129/Parameters!$B$4)</f>
        <v/>
      </c>
      <c r="K129" s="50">
        <f>IF($E129="","",$I129+$J129)</f>
        <v/>
      </c>
    </row>
    <row r="130">
      <c r="A130" s="2" t="n"/>
      <c r="B130" s="2" t="n"/>
      <c r="C130" s="50" t="n"/>
      <c r="D130" s="50" t="n"/>
      <c r="E130" s="6" t="n"/>
      <c r="F130" s="50">
        <f>IF($E130="","",MIN($C130*2*$E130/Parameters!$B$4,Parameters!$B$10*$E130/Parameters!$B$4))</f>
        <v/>
      </c>
      <c r="G130" s="50">
        <f>IF($F130="","",MAX(0,$F130-Parameters!$B$9))</f>
        <v/>
      </c>
      <c r="H130" s="50">
        <f>IF($G130="","",$G130*Parameters!$B$6)</f>
        <v/>
      </c>
      <c r="I130" s="50">
        <f>IF($F130="","",$F130-$H130)</f>
        <v/>
      </c>
      <c r="J130" s="50">
        <f>IF($E130="","",($C130+$D130)*$E130/Parameters!$B$4)</f>
        <v/>
      </c>
      <c r="K130" s="50">
        <f>IF($E130="","",$I130+$J130)</f>
        <v/>
      </c>
    </row>
    <row r="131">
      <c r="A131" s="2" t="n"/>
      <c r="B131" s="2" t="n"/>
      <c r="C131" s="50" t="n"/>
      <c r="D131" s="50" t="n"/>
      <c r="E131" s="6" t="n"/>
      <c r="F131" s="50">
        <f>IF($E131="","",MIN($C131*2*$E131/Parameters!$B$4,Parameters!$B$10*$E131/Parameters!$B$4))</f>
        <v/>
      </c>
      <c r="G131" s="50">
        <f>IF($F131="","",MAX(0,$F131-Parameters!$B$9))</f>
        <v/>
      </c>
      <c r="H131" s="50">
        <f>IF($G131="","",$G131*Parameters!$B$6)</f>
        <v/>
      </c>
      <c r="I131" s="50">
        <f>IF($F131="","",$F131-$H131)</f>
        <v/>
      </c>
      <c r="J131" s="50">
        <f>IF($E131="","",($C131+$D131)*$E131/Parameters!$B$4)</f>
        <v/>
      </c>
      <c r="K131" s="50">
        <f>IF($E131="","",$I131+$J131)</f>
        <v/>
      </c>
    </row>
    <row r="132">
      <c r="A132" s="2" t="n"/>
      <c r="B132" s="2" t="n"/>
      <c r="C132" s="50" t="n"/>
      <c r="D132" s="50" t="n"/>
      <c r="E132" s="6" t="n"/>
      <c r="F132" s="50">
        <f>IF($E132="","",MIN($C132*2*$E132/Parameters!$B$4,Parameters!$B$10*$E132/Parameters!$B$4))</f>
        <v/>
      </c>
      <c r="G132" s="50">
        <f>IF($F132="","",MAX(0,$F132-Parameters!$B$9))</f>
        <v/>
      </c>
      <c r="H132" s="50">
        <f>IF($G132="","",$G132*Parameters!$B$6)</f>
        <v/>
      </c>
      <c r="I132" s="50">
        <f>IF($F132="","",$F132-$H132)</f>
        <v/>
      </c>
      <c r="J132" s="50">
        <f>IF($E132="","",($C132+$D132)*$E132/Parameters!$B$4)</f>
        <v/>
      </c>
      <c r="K132" s="50">
        <f>IF($E132="","",$I132+$J132)</f>
        <v/>
      </c>
    </row>
    <row r="133">
      <c r="A133" s="2" t="n"/>
      <c r="B133" s="2" t="n"/>
      <c r="C133" s="50" t="n"/>
      <c r="D133" s="50" t="n"/>
      <c r="E133" s="6" t="n"/>
      <c r="F133" s="50">
        <f>IF($E133="","",MIN($C133*2*$E133/Parameters!$B$4,Parameters!$B$10*$E133/Parameters!$B$4))</f>
        <v/>
      </c>
      <c r="G133" s="50">
        <f>IF($F133="","",MAX(0,$F133-Parameters!$B$9))</f>
        <v/>
      </c>
      <c r="H133" s="50">
        <f>IF($G133="","",$G133*Parameters!$B$6)</f>
        <v/>
      </c>
      <c r="I133" s="50">
        <f>IF($F133="","",$F133-$H133)</f>
        <v/>
      </c>
      <c r="J133" s="50">
        <f>IF($E133="","",($C133+$D133)*$E133/Parameters!$B$4)</f>
        <v/>
      </c>
      <c r="K133" s="50">
        <f>IF($E133="","",$I133+$J133)</f>
        <v/>
      </c>
    </row>
    <row r="134">
      <c r="A134" s="2" t="n"/>
      <c r="B134" s="2" t="n"/>
      <c r="C134" s="50" t="n"/>
      <c r="D134" s="50" t="n"/>
      <c r="E134" s="6" t="n"/>
      <c r="F134" s="50">
        <f>IF($E134="","",MIN($C134*2*$E134/Parameters!$B$4,Parameters!$B$10*$E134/Parameters!$B$4))</f>
        <v/>
      </c>
      <c r="G134" s="50">
        <f>IF($F134="","",MAX(0,$F134-Parameters!$B$9))</f>
        <v/>
      </c>
      <c r="H134" s="50">
        <f>IF($G134="","",$G134*Parameters!$B$6)</f>
        <v/>
      </c>
      <c r="I134" s="50">
        <f>IF($F134="","",$F134-$H134)</f>
        <v/>
      </c>
      <c r="J134" s="50">
        <f>IF($E134="","",($C134+$D134)*$E134/Parameters!$B$4)</f>
        <v/>
      </c>
      <c r="K134" s="50">
        <f>IF($E134="","",$I134+$J134)</f>
        <v/>
      </c>
    </row>
    <row r="135">
      <c r="A135" s="2" t="n"/>
      <c r="B135" s="2" t="n"/>
      <c r="C135" s="50" t="n"/>
      <c r="D135" s="50" t="n"/>
      <c r="E135" s="6" t="n"/>
      <c r="F135" s="50">
        <f>IF($E135="","",MIN($C135*2*$E135/Parameters!$B$4,Parameters!$B$10*$E135/Parameters!$B$4))</f>
        <v/>
      </c>
      <c r="G135" s="50">
        <f>IF($F135="","",MAX(0,$F135-Parameters!$B$9))</f>
        <v/>
      </c>
      <c r="H135" s="50">
        <f>IF($G135="","",$G135*Parameters!$B$6)</f>
        <v/>
      </c>
      <c r="I135" s="50">
        <f>IF($F135="","",$F135-$H135)</f>
        <v/>
      </c>
      <c r="J135" s="50">
        <f>IF($E135="","",($C135+$D135)*$E135/Parameters!$B$4)</f>
        <v/>
      </c>
      <c r="K135" s="50">
        <f>IF($E135="","",$I135+$J135)</f>
        <v/>
      </c>
    </row>
    <row r="136">
      <c r="A136" s="2" t="n"/>
      <c r="B136" s="2" t="n"/>
      <c r="C136" s="50" t="n"/>
      <c r="D136" s="50" t="n"/>
      <c r="E136" s="6" t="n"/>
      <c r="F136" s="50">
        <f>IF($E136="","",MIN($C136*2*$E136/Parameters!$B$4,Parameters!$B$10*$E136/Parameters!$B$4))</f>
        <v/>
      </c>
      <c r="G136" s="50">
        <f>IF($F136="","",MAX(0,$F136-Parameters!$B$9))</f>
        <v/>
      </c>
      <c r="H136" s="50">
        <f>IF($G136="","",$G136*Parameters!$B$6)</f>
        <v/>
      </c>
      <c r="I136" s="50">
        <f>IF($F136="","",$F136-$H136)</f>
        <v/>
      </c>
      <c r="J136" s="50">
        <f>IF($E136="","",($C136+$D136)*$E136/Parameters!$B$4)</f>
        <v/>
      </c>
      <c r="K136" s="50">
        <f>IF($E136="","",$I136+$J136)</f>
        <v/>
      </c>
    </row>
    <row r="137">
      <c r="A137" s="2" t="n"/>
      <c r="B137" s="2" t="n"/>
      <c r="C137" s="50" t="n"/>
      <c r="D137" s="50" t="n"/>
      <c r="E137" s="6" t="n"/>
      <c r="F137" s="50">
        <f>IF($E137="","",MIN($C137*2*$E137/Parameters!$B$4,Parameters!$B$10*$E137/Parameters!$B$4))</f>
        <v/>
      </c>
      <c r="G137" s="50">
        <f>IF($F137="","",MAX(0,$F137-Parameters!$B$9))</f>
        <v/>
      </c>
      <c r="H137" s="50">
        <f>IF($G137="","",$G137*Parameters!$B$6)</f>
        <v/>
      </c>
      <c r="I137" s="50">
        <f>IF($F137="","",$F137-$H137)</f>
        <v/>
      </c>
      <c r="J137" s="50">
        <f>IF($E137="","",($C137+$D137)*$E137/Parameters!$B$4)</f>
        <v/>
      </c>
      <c r="K137" s="50">
        <f>IF($E137="","",$I137+$J137)</f>
        <v/>
      </c>
    </row>
    <row r="138">
      <c r="A138" s="2" t="n"/>
      <c r="B138" s="2" t="n"/>
      <c r="C138" s="50" t="n"/>
      <c r="D138" s="50" t="n"/>
      <c r="E138" s="6" t="n"/>
      <c r="F138" s="50">
        <f>IF($E138="","",MIN($C138*2*$E138/Parameters!$B$4,Parameters!$B$10*$E138/Parameters!$B$4))</f>
        <v/>
      </c>
      <c r="G138" s="50">
        <f>IF($F138="","",MAX(0,$F138-Parameters!$B$9))</f>
        <v/>
      </c>
      <c r="H138" s="50">
        <f>IF($G138="","",$G138*Parameters!$B$6)</f>
        <v/>
      </c>
      <c r="I138" s="50">
        <f>IF($F138="","",$F138-$H138)</f>
        <v/>
      </c>
      <c r="J138" s="50">
        <f>IF($E138="","",($C138+$D138)*$E138/Parameters!$B$4)</f>
        <v/>
      </c>
      <c r="K138" s="50">
        <f>IF($E138="","",$I138+$J138)</f>
        <v/>
      </c>
    </row>
    <row r="139">
      <c r="A139" s="2" t="n"/>
      <c r="B139" s="2" t="n"/>
      <c r="C139" s="50" t="n"/>
      <c r="D139" s="50" t="n"/>
      <c r="E139" s="6" t="n"/>
      <c r="F139" s="50">
        <f>IF($E139="","",MIN($C139*2*$E139/Parameters!$B$4,Parameters!$B$10*$E139/Parameters!$B$4))</f>
        <v/>
      </c>
      <c r="G139" s="50">
        <f>IF($F139="","",MAX(0,$F139-Parameters!$B$9))</f>
        <v/>
      </c>
      <c r="H139" s="50">
        <f>IF($G139="","",$G139*Parameters!$B$6)</f>
        <v/>
      </c>
      <c r="I139" s="50">
        <f>IF($F139="","",$F139-$H139)</f>
        <v/>
      </c>
      <c r="J139" s="50">
        <f>IF($E139="","",($C139+$D139)*$E139/Parameters!$B$4)</f>
        <v/>
      </c>
      <c r="K139" s="50">
        <f>IF($E139="","",$I139+$J139)</f>
        <v/>
      </c>
    </row>
    <row r="140">
      <c r="A140" s="2" t="n"/>
      <c r="B140" s="2" t="n"/>
      <c r="C140" s="50" t="n"/>
      <c r="D140" s="50" t="n"/>
      <c r="E140" s="6" t="n"/>
      <c r="F140" s="50">
        <f>IF($E140="","",MIN($C140*2*$E140/Parameters!$B$4,Parameters!$B$10*$E140/Parameters!$B$4))</f>
        <v/>
      </c>
      <c r="G140" s="50">
        <f>IF($F140="","",MAX(0,$F140-Parameters!$B$9))</f>
        <v/>
      </c>
      <c r="H140" s="50">
        <f>IF($G140="","",$G140*Parameters!$B$6)</f>
        <v/>
      </c>
      <c r="I140" s="50">
        <f>IF($F140="","",$F140-$H140)</f>
        <v/>
      </c>
      <c r="J140" s="50">
        <f>IF($E140="","",($C140+$D140)*$E140/Parameters!$B$4)</f>
        <v/>
      </c>
      <c r="K140" s="50">
        <f>IF($E140="","",$I140+$J140)</f>
        <v/>
      </c>
    </row>
    <row r="141">
      <c r="A141" s="2" t="n"/>
      <c r="B141" s="2" t="n"/>
      <c r="C141" s="50" t="n"/>
      <c r="D141" s="50" t="n"/>
      <c r="E141" s="6" t="n"/>
      <c r="F141" s="50">
        <f>IF($E141="","",MIN($C141*2*$E141/Parameters!$B$4,Parameters!$B$10*$E141/Parameters!$B$4))</f>
        <v/>
      </c>
      <c r="G141" s="50">
        <f>IF($F141="","",MAX(0,$F141-Parameters!$B$9))</f>
        <v/>
      </c>
      <c r="H141" s="50">
        <f>IF($G141="","",$G141*Parameters!$B$6)</f>
        <v/>
      </c>
      <c r="I141" s="50">
        <f>IF($F141="","",$F141-$H141)</f>
        <v/>
      </c>
      <c r="J141" s="50">
        <f>IF($E141="","",($C141+$D141)*$E141/Parameters!$B$4)</f>
        <v/>
      </c>
      <c r="K141" s="50">
        <f>IF($E141="","",$I141+$J141)</f>
        <v/>
      </c>
    </row>
    <row r="142">
      <c r="A142" s="2" t="n"/>
      <c r="B142" s="2" t="n"/>
      <c r="C142" s="50" t="n"/>
      <c r="D142" s="50" t="n"/>
      <c r="E142" s="6" t="n"/>
      <c r="F142" s="50">
        <f>IF($E142="","",MIN($C142*2*$E142/Parameters!$B$4,Parameters!$B$10*$E142/Parameters!$B$4))</f>
        <v/>
      </c>
      <c r="G142" s="50">
        <f>IF($F142="","",MAX(0,$F142-Parameters!$B$9))</f>
        <v/>
      </c>
      <c r="H142" s="50">
        <f>IF($G142="","",$G142*Parameters!$B$6)</f>
        <v/>
      </c>
      <c r="I142" s="50">
        <f>IF($F142="","",$F142-$H142)</f>
        <v/>
      </c>
      <c r="J142" s="50">
        <f>IF($E142="","",($C142+$D142)*$E142/Parameters!$B$4)</f>
        <v/>
      </c>
      <c r="K142" s="50">
        <f>IF($E142="","",$I142+$J142)</f>
        <v/>
      </c>
    </row>
    <row r="143">
      <c r="A143" s="2" t="n"/>
      <c r="B143" s="2" t="n"/>
      <c r="C143" s="50" t="n"/>
      <c r="D143" s="50" t="n"/>
      <c r="E143" s="6" t="n"/>
      <c r="F143" s="50">
        <f>IF($E143="","",MIN($C143*2*$E143/Parameters!$B$4,Parameters!$B$10*$E143/Parameters!$B$4))</f>
        <v/>
      </c>
      <c r="G143" s="50">
        <f>IF($F143="","",MAX(0,$F143-Parameters!$B$9))</f>
        <v/>
      </c>
      <c r="H143" s="50">
        <f>IF($G143="","",$G143*Parameters!$B$6)</f>
        <v/>
      </c>
      <c r="I143" s="50">
        <f>IF($F143="","",$F143-$H143)</f>
        <v/>
      </c>
      <c r="J143" s="50">
        <f>IF($E143="","",($C143+$D143)*$E143/Parameters!$B$4)</f>
        <v/>
      </c>
      <c r="K143" s="50">
        <f>IF($E143="","",$I143+$J143)</f>
        <v/>
      </c>
    </row>
    <row r="144">
      <c r="A144" s="2" t="n"/>
      <c r="B144" s="2" t="n"/>
      <c r="C144" s="50" t="n"/>
      <c r="D144" s="50" t="n"/>
      <c r="E144" s="6" t="n"/>
      <c r="F144" s="50">
        <f>IF($E144="","",MIN($C144*2*$E144/Parameters!$B$4,Parameters!$B$10*$E144/Parameters!$B$4))</f>
        <v/>
      </c>
      <c r="G144" s="50">
        <f>IF($F144="","",MAX(0,$F144-Parameters!$B$9))</f>
        <v/>
      </c>
      <c r="H144" s="50">
        <f>IF($G144="","",$G144*Parameters!$B$6)</f>
        <v/>
      </c>
      <c r="I144" s="50">
        <f>IF($F144="","",$F144-$H144)</f>
        <v/>
      </c>
      <c r="J144" s="50">
        <f>IF($E144="","",($C144+$D144)*$E144/Parameters!$B$4)</f>
        <v/>
      </c>
      <c r="K144" s="50">
        <f>IF($E144="","",$I144+$J144)</f>
        <v/>
      </c>
    </row>
    <row r="145">
      <c r="A145" s="2" t="n"/>
      <c r="B145" s="2" t="n"/>
      <c r="C145" s="50" t="n"/>
      <c r="D145" s="50" t="n"/>
      <c r="E145" s="6" t="n"/>
      <c r="F145" s="50">
        <f>IF($E145="","",MIN($C145*2*$E145/Parameters!$B$4,Parameters!$B$10*$E145/Parameters!$B$4))</f>
        <v/>
      </c>
      <c r="G145" s="50">
        <f>IF($F145="","",MAX(0,$F145-Parameters!$B$9))</f>
        <v/>
      </c>
      <c r="H145" s="50">
        <f>IF($G145="","",$G145*Parameters!$B$6)</f>
        <v/>
      </c>
      <c r="I145" s="50">
        <f>IF($F145="","",$F145-$H145)</f>
        <v/>
      </c>
      <c r="J145" s="50">
        <f>IF($E145="","",($C145+$D145)*$E145/Parameters!$B$4)</f>
        <v/>
      </c>
      <c r="K145" s="50">
        <f>IF($E145="","",$I145+$J145)</f>
        <v/>
      </c>
    </row>
    <row r="146">
      <c r="A146" s="2" t="n"/>
      <c r="B146" s="2" t="n"/>
      <c r="C146" s="50" t="n"/>
      <c r="D146" s="50" t="n"/>
      <c r="E146" s="6" t="n"/>
      <c r="F146" s="50">
        <f>IF($E146="","",MIN($C146*2*$E146/Parameters!$B$4,Parameters!$B$10*$E146/Parameters!$B$4))</f>
        <v/>
      </c>
      <c r="G146" s="50">
        <f>IF($F146="","",MAX(0,$F146-Parameters!$B$9))</f>
        <v/>
      </c>
      <c r="H146" s="50">
        <f>IF($G146="","",$G146*Parameters!$B$6)</f>
        <v/>
      </c>
      <c r="I146" s="50">
        <f>IF($F146="","",$F146-$H146)</f>
        <v/>
      </c>
      <c r="J146" s="50">
        <f>IF($E146="","",($C146+$D146)*$E146/Parameters!$B$4)</f>
        <v/>
      </c>
      <c r="K146" s="50">
        <f>IF($E146="","",$I146+$J146)</f>
        <v/>
      </c>
    </row>
    <row r="147">
      <c r="A147" s="2" t="n"/>
      <c r="B147" s="2" t="n"/>
      <c r="C147" s="50" t="n"/>
      <c r="D147" s="50" t="n"/>
      <c r="E147" s="6" t="n"/>
      <c r="F147" s="50">
        <f>IF($E147="","",MIN($C147*2*$E147/Parameters!$B$4,Parameters!$B$10*$E147/Parameters!$B$4))</f>
        <v/>
      </c>
      <c r="G147" s="50">
        <f>IF($F147="","",MAX(0,$F147-Parameters!$B$9))</f>
        <v/>
      </c>
      <c r="H147" s="50">
        <f>IF($G147="","",$G147*Parameters!$B$6)</f>
        <v/>
      </c>
      <c r="I147" s="50">
        <f>IF($F147="","",$F147-$H147)</f>
        <v/>
      </c>
      <c r="J147" s="50">
        <f>IF($E147="","",($C147+$D147)*$E147/Parameters!$B$4)</f>
        <v/>
      </c>
      <c r="K147" s="50">
        <f>IF($E147="","",$I147+$J147)</f>
        <v/>
      </c>
    </row>
    <row r="148">
      <c r="A148" s="2" t="n"/>
      <c r="B148" s="2" t="n"/>
      <c r="C148" s="50" t="n"/>
      <c r="D148" s="50" t="n"/>
      <c r="E148" s="6" t="n"/>
      <c r="F148" s="50">
        <f>IF($E148="","",MIN($C148*2*$E148/Parameters!$B$4,Parameters!$B$10*$E148/Parameters!$B$4))</f>
        <v/>
      </c>
      <c r="G148" s="50">
        <f>IF($F148="","",MAX(0,$F148-Parameters!$B$9))</f>
        <v/>
      </c>
      <c r="H148" s="50">
        <f>IF($G148="","",$G148*Parameters!$B$6)</f>
        <v/>
      </c>
      <c r="I148" s="50">
        <f>IF($F148="","",$F148-$H148)</f>
        <v/>
      </c>
      <c r="J148" s="50">
        <f>IF($E148="","",($C148+$D148)*$E148/Parameters!$B$4)</f>
        <v/>
      </c>
      <c r="K148" s="50">
        <f>IF($E148="","",$I148+$J148)</f>
        <v/>
      </c>
    </row>
    <row r="149">
      <c r="A149" s="2" t="n"/>
      <c r="B149" s="2" t="n"/>
      <c r="C149" s="50" t="n"/>
      <c r="D149" s="50" t="n"/>
      <c r="E149" s="6" t="n"/>
      <c r="F149" s="50">
        <f>IF($E149="","",MIN($C149*2*$E149/Parameters!$B$4,Parameters!$B$10*$E149/Parameters!$B$4))</f>
        <v/>
      </c>
      <c r="G149" s="50">
        <f>IF($F149="","",MAX(0,$F149-Parameters!$B$9))</f>
        <v/>
      </c>
      <c r="H149" s="50">
        <f>IF($G149="","",$G149*Parameters!$B$6)</f>
        <v/>
      </c>
      <c r="I149" s="50">
        <f>IF($F149="","",$F149-$H149)</f>
        <v/>
      </c>
      <c r="J149" s="50">
        <f>IF($E149="","",($C149+$D149)*$E149/Parameters!$B$4)</f>
        <v/>
      </c>
      <c r="K149" s="50">
        <f>IF($E149="","",$I149+$J149)</f>
        <v/>
      </c>
    </row>
    <row r="150">
      <c r="A150" s="2" t="n"/>
      <c r="B150" s="2" t="n"/>
      <c r="C150" s="50" t="n"/>
      <c r="D150" s="50" t="n"/>
      <c r="E150" s="6" t="n"/>
      <c r="F150" s="50">
        <f>IF($E150="","",MIN($C150*2*$E150/Parameters!$B$4,Parameters!$B$10*$E150/Parameters!$B$4))</f>
        <v/>
      </c>
      <c r="G150" s="50">
        <f>IF($F150="","",MAX(0,$F150-Parameters!$B$9))</f>
        <v/>
      </c>
      <c r="H150" s="50">
        <f>IF($G150="","",$G150*Parameters!$B$6)</f>
        <v/>
      </c>
      <c r="I150" s="50">
        <f>IF($F150="","",$F150-$H150)</f>
        <v/>
      </c>
      <c r="J150" s="50">
        <f>IF($E150="","",($C150+$D150)*$E150/Parameters!$B$4)</f>
        <v/>
      </c>
      <c r="K150" s="50">
        <f>IF($E150="","",$I150+$J150)</f>
        <v/>
      </c>
    </row>
    <row r="151">
      <c r="A151" s="2" t="n"/>
      <c r="B151" s="2" t="n"/>
      <c r="C151" s="50" t="n"/>
      <c r="D151" s="50" t="n"/>
      <c r="E151" s="6" t="n"/>
      <c r="F151" s="50">
        <f>IF($E151="","",MIN($C151*2*$E151/Parameters!$B$4,Parameters!$B$10*$E151/Parameters!$B$4))</f>
        <v/>
      </c>
      <c r="G151" s="50">
        <f>IF($F151="","",MAX(0,$F151-Parameters!$B$9))</f>
        <v/>
      </c>
      <c r="H151" s="50">
        <f>IF($G151="","",$G151*Parameters!$B$6)</f>
        <v/>
      </c>
      <c r="I151" s="50">
        <f>IF($F151="","",$F151-$H151)</f>
        <v/>
      </c>
      <c r="J151" s="50">
        <f>IF($E151="","",($C151+$D151)*$E151/Parameters!$B$4)</f>
        <v/>
      </c>
      <c r="K151" s="50">
        <f>IF($E151="","",$I151+$J151)</f>
        <v/>
      </c>
    </row>
    <row r="152">
      <c r="A152" s="2" t="n"/>
      <c r="B152" s="2" t="n"/>
      <c r="C152" s="50" t="n"/>
      <c r="D152" s="50" t="n"/>
      <c r="E152" s="6" t="n"/>
      <c r="F152" s="50">
        <f>IF($E152="","",MIN($C152*2*$E152/Parameters!$B$4,Parameters!$B$10*$E152/Parameters!$B$4))</f>
        <v/>
      </c>
      <c r="G152" s="50">
        <f>IF($F152="","",MAX(0,$F152-Parameters!$B$9))</f>
        <v/>
      </c>
      <c r="H152" s="50">
        <f>IF($G152="","",$G152*Parameters!$B$6)</f>
        <v/>
      </c>
      <c r="I152" s="50">
        <f>IF($F152="","",$F152-$H152)</f>
        <v/>
      </c>
      <c r="J152" s="50">
        <f>IF($E152="","",($C152+$D152)*$E152/Parameters!$B$4)</f>
        <v/>
      </c>
      <c r="K152" s="50">
        <f>IF($E152="","",$I152+$J152)</f>
        <v/>
      </c>
    </row>
    <row r="153">
      <c r="A153" s="2" t="n"/>
      <c r="B153" s="2" t="n"/>
      <c r="C153" s="50" t="n"/>
      <c r="D153" s="50" t="n"/>
      <c r="E153" s="6" t="n"/>
      <c r="F153" s="50">
        <f>IF($E153="","",MIN($C153*2*$E153/Parameters!$B$4,Parameters!$B$10*$E153/Parameters!$B$4))</f>
        <v/>
      </c>
      <c r="G153" s="50">
        <f>IF($F153="","",MAX(0,$F153-Parameters!$B$9))</f>
        <v/>
      </c>
      <c r="H153" s="50">
        <f>IF($G153="","",$G153*Parameters!$B$6)</f>
        <v/>
      </c>
      <c r="I153" s="50">
        <f>IF($F153="","",$F153-$H153)</f>
        <v/>
      </c>
      <c r="J153" s="50">
        <f>IF($E153="","",($C153+$D153)*$E153/Parameters!$B$4)</f>
        <v/>
      </c>
      <c r="K153" s="50">
        <f>IF($E153="","",$I153+$J153)</f>
        <v/>
      </c>
    </row>
    <row r="154">
      <c r="A154" s="2" t="n"/>
      <c r="B154" s="2" t="n"/>
      <c r="C154" s="50" t="n"/>
      <c r="D154" s="50" t="n"/>
      <c r="E154" s="6" t="n"/>
      <c r="F154" s="50">
        <f>IF($E154="","",MIN($C154*2*$E154/Parameters!$B$4,Parameters!$B$10*$E154/Parameters!$B$4))</f>
        <v/>
      </c>
      <c r="G154" s="50">
        <f>IF($F154="","",MAX(0,$F154-Parameters!$B$9))</f>
        <v/>
      </c>
      <c r="H154" s="50">
        <f>IF($G154="","",$G154*Parameters!$B$6)</f>
        <v/>
      </c>
      <c r="I154" s="50">
        <f>IF($F154="","",$F154-$H154)</f>
        <v/>
      </c>
      <c r="J154" s="50">
        <f>IF($E154="","",($C154+$D154)*$E154/Parameters!$B$4)</f>
        <v/>
      </c>
      <c r="K154" s="50">
        <f>IF($E154="","",$I154+$J154)</f>
        <v/>
      </c>
    </row>
    <row r="155">
      <c r="A155" s="2" t="n"/>
      <c r="B155" s="2" t="n"/>
      <c r="C155" s="50" t="n"/>
      <c r="D155" s="50" t="n"/>
      <c r="E155" s="6" t="n"/>
      <c r="F155" s="50">
        <f>IF($E155="","",MIN($C155*2*$E155/Parameters!$B$4,Parameters!$B$10*$E155/Parameters!$B$4))</f>
        <v/>
      </c>
      <c r="G155" s="50">
        <f>IF($F155="","",MAX(0,$F155-Parameters!$B$9))</f>
        <v/>
      </c>
      <c r="H155" s="50">
        <f>IF($G155="","",$G155*Parameters!$B$6)</f>
        <v/>
      </c>
      <c r="I155" s="50">
        <f>IF($F155="","",$F155-$H155)</f>
        <v/>
      </c>
      <c r="J155" s="50">
        <f>IF($E155="","",($C155+$D155)*$E155/Parameters!$B$4)</f>
        <v/>
      </c>
      <c r="K155" s="50">
        <f>IF($E155="","",$I155+$J155)</f>
        <v/>
      </c>
    </row>
    <row r="156">
      <c r="A156" s="2" t="n"/>
      <c r="B156" s="2" t="n"/>
      <c r="C156" s="50" t="n"/>
      <c r="D156" s="50" t="n"/>
      <c r="E156" s="6" t="n"/>
      <c r="F156" s="50">
        <f>IF($E156="","",MIN($C156*2*$E156/Parameters!$B$4,Parameters!$B$10*$E156/Parameters!$B$4))</f>
        <v/>
      </c>
      <c r="G156" s="50">
        <f>IF($F156="","",MAX(0,$F156-Parameters!$B$9))</f>
        <v/>
      </c>
      <c r="H156" s="50">
        <f>IF($G156="","",$G156*Parameters!$B$6)</f>
        <v/>
      </c>
      <c r="I156" s="50">
        <f>IF($F156="","",$F156-$H156)</f>
        <v/>
      </c>
      <c r="J156" s="50">
        <f>IF($E156="","",($C156+$D156)*$E156/Parameters!$B$4)</f>
        <v/>
      </c>
      <c r="K156" s="50">
        <f>IF($E156="","",$I156+$J156)</f>
        <v/>
      </c>
    </row>
    <row r="157">
      <c r="A157" s="2" t="n"/>
      <c r="B157" s="2" t="n"/>
      <c r="C157" s="50" t="n"/>
      <c r="D157" s="50" t="n"/>
      <c r="E157" s="6" t="n"/>
      <c r="F157" s="50">
        <f>IF($E157="","",MIN($C157*2*$E157/Parameters!$B$4,Parameters!$B$10*$E157/Parameters!$B$4))</f>
        <v/>
      </c>
      <c r="G157" s="50">
        <f>IF($F157="","",MAX(0,$F157-Parameters!$B$9))</f>
        <v/>
      </c>
      <c r="H157" s="50">
        <f>IF($G157="","",$G157*Parameters!$B$6)</f>
        <v/>
      </c>
      <c r="I157" s="50">
        <f>IF($F157="","",$F157-$H157)</f>
        <v/>
      </c>
      <c r="J157" s="50">
        <f>IF($E157="","",($C157+$D157)*$E157/Parameters!$B$4)</f>
        <v/>
      </c>
      <c r="K157" s="50">
        <f>IF($E157="","",$I157+$J157)</f>
        <v/>
      </c>
    </row>
    <row r="158">
      <c r="A158" s="2" t="n"/>
      <c r="B158" s="2" t="n"/>
      <c r="C158" s="50" t="n"/>
      <c r="D158" s="50" t="n"/>
      <c r="E158" s="6" t="n"/>
      <c r="F158" s="50">
        <f>IF($E158="","",MIN($C158*2*$E158/Parameters!$B$4,Parameters!$B$10*$E158/Parameters!$B$4))</f>
        <v/>
      </c>
      <c r="G158" s="50">
        <f>IF($F158="","",MAX(0,$F158-Parameters!$B$9))</f>
        <v/>
      </c>
      <c r="H158" s="50">
        <f>IF($G158="","",$G158*Parameters!$B$6)</f>
        <v/>
      </c>
      <c r="I158" s="50">
        <f>IF($F158="","",$F158-$H158)</f>
        <v/>
      </c>
      <c r="J158" s="50">
        <f>IF($E158="","",($C158+$D158)*$E158/Parameters!$B$4)</f>
        <v/>
      </c>
      <c r="K158" s="50">
        <f>IF($E158="","",$I158+$J158)</f>
        <v/>
      </c>
    </row>
    <row r="159">
      <c r="A159" s="2" t="n"/>
      <c r="B159" s="2" t="n"/>
      <c r="C159" s="50" t="n"/>
      <c r="D159" s="50" t="n"/>
      <c r="E159" s="6" t="n"/>
      <c r="F159" s="50">
        <f>IF($E159="","",MIN($C159*2*$E159/Parameters!$B$4,Parameters!$B$10*$E159/Parameters!$B$4))</f>
        <v/>
      </c>
      <c r="G159" s="50">
        <f>IF($F159="","",MAX(0,$F159-Parameters!$B$9))</f>
        <v/>
      </c>
      <c r="H159" s="50">
        <f>IF($G159="","",$G159*Parameters!$B$6)</f>
        <v/>
      </c>
      <c r="I159" s="50">
        <f>IF($F159="","",$F159-$H159)</f>
        <v/>
      </c>
      <c r="J159" s="50">
        <f>IF($E159="","",($C159+$D159)*$E159/Parameters!$B$4)</f>
        <v/>
      </c>
      <c r="K159" s="50">
        <f>IF($E159="","",$I159+$J159)</f>
        <v/>
      </c>
    </row>
    <row r="160">
      <c r="A160" s="2" t="n"/>
      <c r="B160" s="2" t="n"/>
      <c r="C160" s="50" t="n"/>
      <c r="D160" s="50" t="n"/>
      <c r="E160" s="6" t="n"/>
      <c r="F160" s="50">
        <f>IF($E160="","",MIN($C160*2*$E160/Parameters!$B$4,Parameters!$B$10*$E160/Parameters!$B$4))</f>
        <v/>
      </c>
      <c r="G160" s="50">
        <f>IF($F160="","",MAX(0,$F160-Parameters!$B$9))</f>
        <v/>
      </c>
      <c r="H160" s="50">
        <f>IF($G160="","",$G160*Parameters!$B$6)</f>
        <v/>
      </c>
      <c r="I160" s="50">
        <f>IF($F160="","",$F160-$H160)</f>
        <v/>
      </c>
      <c r="J160" s="50">
        <f>IF($E160="","",($C160+$D160)*$E160/Parameters!$B$4)</f>
        <v/>
      </c>
      <c r="K160" s="50">
        <f>IF($E160="","",$I160+$J160)</f>
        <v/>
      </c>
    </row>
    <row r="161">
      <c r="A161" s="2" t="n"/>
      <c r="B161" s="2" t="n"/>
      <c r="C161" s="50" t="n"/>
      <c r="D161" s="50" t="n"/>
      <c r="E161" s="6" t="n"/>
      <c r="F161" s="50">
        <f>IF($E161="","",MIN($C161*2*$E161/Parameters!$B$4,Parameters!$B$10*$E161/Parameters!$B$4))</f>
        <v/>
      </c>
      <c r="G161" s="50">
        <f>IF($F161="","",MAX(0,$F161-Parameters!$B$9))</f>
        <v/>
      </c>
      <c r="H161" s="50">
        <f>IF($G161="","",$G161*Parameters!$B$6)</f>
        <v/>
      </c>
      <c r="I161" s="50">
        <f>IF($F161="","",$F161-$H161)</f>
        <v/>
      </c>
      <c r="J161" s="50">
        <f>IF($E161="","",($C161+$D161)*$E161/Parameters!$B$4)</f>
        <v/>
      </c>
      <c r="K161" s="50">
        <f>IF($E161="","",$I161+$J161)</f>
        <v/>
      </c>
    </row>
    <row r="162">
      <c r="A162" s="2" t="n"/>
      <c r="B162" s="2" t="n"/>
      <c r="C162" s="50" t="n"/>
      <c r="D162" s="50" t="n"/>
      <c r="E162" s="6" t="n"/>
      <c r="F162" s="50">
        <f>IF($E162="","",MIN($C162*2*$E162/Parameters!$B$4,Parameters!$B$10*$E162/Parameters!$B$4))</f>
        <v/>
      </c>
      <c r="G162" s="50">
        <f>IF($F162="","",MAX(0,$F162-Parameters!$B$9))</f>
        <v/>
      </c>
      <c r="H162" s="50">
        <f>IF($G162="","",$G162*Parameters!$B$6)</f>
        <v/>
      </c>
      <c r="I162" s="50">
        <f>IF($F162="","",$F162-$H162)</f>
        <v/>
      </c>
      <c r="J162" s="50">
        <f>IF($E162="","",($C162+$D162)*$E162/Parameters!$B$4)</f>
        <v/>
      </c>
      <c r="K162" s="50">
        <f>IF($E162="","",$I162+$J162)</f>
        <v/>
      </c>
    </row>
    <row r="163">
      <c r="A163" s="2" t="n"/>
      <c r="B163" s="2" t="n"/>
      <c r="C163" s="50" t="n"/>
      <c r="D163" s="50" t="n"/>
      <c r="E163" s="6" t="n"/>
      <c r="F163" s="50">
        <f>IF($E163="","",MIN($C163*2*$E163/Parameters!$B$4,Parameters!$B$10*$E163/Parameters!$B$4))</f>
        <v/>
      </c>
      <c r="G163" s="50">
        <f>IF($F163="","",MAX(0,$F163-Parameters!$B$9))</f>
        <v/>
      </c>
      <c r="H163" s="50">
        <f>IF($G163="","",$G163*Parameters!$B$6)</f>
        <v/>
      </c>
      <c r="I163" s="50">
        <f>IF($F163="","",$F163-$H163)</f>
        <v/>
      </c>
      <c r="J163" s="50">
        <f>IF($E163="","",($C163+$D163)*$E163/Parameters!$B$4)</f>
        <v/>
      </c>
      <c r="K163" s="50">
        <f>IF($E163="","",$I163+$J163)</f>
        <v/>
      </c>
    </row>
    <row r="164">
      <c r="A164" s="2" t="n"/>
      <c r="B164" s="2" t="n"/>
      <c r="C164" s="50" t="n"/>
      <c r="D164" s="50" t="n"/>
      <c r="E164" s="6" t="n"/>
      <c r="F164" s="50">
        <f>IF($E164="","",MIN($C164*2*$E164/Parameters!$B$4,Parameters!$B$10*$E164/Parameters!$B$4))</f>
        <v/>
      </c>
      <c r="G164" s="50">
        <f>IF($F164="","",MAX(0,$F164-Parameters!$B$9))</f>
        <v/>
      </c>
      <c r="H164" s="50">
        <f>IF($G164="","",$G164*Parameters!$B$6)</f>
        <v/>
      </c>
      <c r="I164" s="50">
        <f>IF($F164="","",$F164-$H164)</f>
        <v/>
      </c>
      <c r="J164" s="50">
        <f>IF($E164="","",($C164+$D164)*$E164/Parameters!$B$4)</f>
        <v/>
      </c>
      <c r="K164" s="50">
        <f>IF($E164="","",$I164+$J164)</f>
        <v/>
      </c>
    </row>
    <row r="165">
      <c r="A165" s="2" t="n"/>
      <c r="B165" s="2" t="n"/>
      <c r="C165" s="50" t="n"/>
      <c r="D165" s="50" t="n"/>
      <c r="E165" s="6" t="n"/>
      <c r="F165" s="50">
        <f>IF($E165="","",MIN($C165*2*$E165/Parameters!$B$4,Parameters!$B$10*$E165/Parameters!$B$4))</f>
        <v/>
      </c>
      <c r="G165" s="50">
        <f>IF($F165="","",MAX(0,$F165-Parameters!$B$9))</f>
        <v/>
      </c>
      <c r="H165" s="50">
        <f>IF($G165="","",$G165*Parameters!$B$6)</f>
        <v/>
      </c>
      <c r="I165" s="50">
        <f>IF($F165="","",$F165-$H165)</f>
        <v/>
      </c>
      <c r="J165" s="50">
        <f>IF($E165="","",($C165+$D165)*$E165/Parameters!$B$4)</f>
        <v/>
      </c>
      <c r="K165" s="50">
        <f>IF($E165="","",$I165+$J165)</f>
        <v/>
      </c>
    </row>
    <row r="166">
      <c r="A166" s="2" t="n"/>
      <c r="B166" s="2" t="n"/>
      <c r="C166" s="50" t="n"/>
      <c r="D166" s="50" t="n"/>
      <c r="E166" s="6" t="n"/>
      <c r="F166" s="50">
        <f>IF($E166="","",MIN($C166*2*$E166/Parameters!$B$4,Parameters!$B$10*$E166/Parameters!$B$4))</f>
        <v/>
      </c>
      <c r="G166" s="50">
        <f>IF($F166="","",MAX(0,$F166-Parameters!$B$9))</f>
        <v/>
      </c>
      <c r="H166" s="50">
        <f>IF($G166="","",$G166*Parameters!$B$6)</f>
        <v/>
      </c>
      <c r="I166" s="50">
        <f>IF($F166="","",$F166-$H166)</f>
        <v/>
      </c>
      <c r="J166" s="50">
        <f>IF($E166="","",($C166+$D166)*$E166/Parameters!$B$4)</f>
        <v/>
      </c>
      <c r="K166" s="50">
        <f>IF($E166="","",$I166+$J166)</f>
        <v/>
      </c>
    </row>
    <row r="167">
      <c r="A167" s="2" t="n"/>
      <c r="B167" s="2" t="n"/>
      <c r="C167" s="50" t="n"/>
      <c r="D167" s="50" t="n"/>
      <c r="E167" s="6" t="n"/>
      <c r="F167" s="50">
        <f>IF($E167="","",MIN($C167*2*$E167/Parameters!$B$4,Parameters!$B$10*$E167/Parameters!$B$4))</f>
        <v/>
      </c>
      <c r="G167" s="50">
        <f>IF($F167="","",MAX(0,$F167-Parameters!$B$9))</f>
        <v/>
      </c>
      <c r="H167" s="50">
        <f>IF($G167="","",$G167*Parameters!$B$6)</f>
        <v/>
      </c>
      <c r="I167" s="50">
        <f>IF($F167="","",$F167-$H167)</f>
        <v/>
      </c>
      <c r="J167" s="50">
        <f>IF($E167="","",($C167+$D167)*$E167/Parameters!$B$4)</f>
        <v/>
      </c>
      <c r="K167" s="50">
        <f>IF($E167="","",$I167+$J167)</f>
        <v/>
      </c>
    </row>
    <row r="168">
      <c r="A168" s="2" t="n"/>
      <c r="B168" s="2" t="n"/>
      <c r="C168" s="50" t="n"/>
      <c r="D168" s="50" t="n"/>
      <c r="E168" s="6" t="n"/>
      <c r="F168" s="50">
        <f>IF($E168="","",MIN($C168*2*$E168/Parameters!$B$4,Parameters!$B$10*$E168/Parameters!$B$4))</f>
        <v/>
      </c>
      <c r="G168" s="50">
        <f>IF($F168="","",MAX(0,$F168-Parameters!$B$9))</f>
        <v/>
      </c>
      <c r="H168" s="50">
        <f>IF($G168="","",$G168*Parameters!$B$6)</f>
        <v/>
      </c>
      <c r="I168" s="50">
        <f>IF($F168="","",$F168-$H168)</f>
        <v/>
      </c>
      <c r="J168" s="50">
        <f>IF($E168="","",($C168+$D168)*$E168/Parameters!$B$4)</f>
        <v/>
      </c>
      <c r="K168" s="50">
        <f>IF($E168="","",$I168+$J168)</f>
        <v/>
      </c>
    </row>
    <row r="169">
      <c r="A169" s="2" t="n"/>
      <c r="B169" s="2" t="n"/>
      <c r="C169" s="50" t="n"/>
      <c r="D169" s="50" t="n"/>
      <c r="E169" s="6" t="n"/>
      <c r="F169" s="50">
        <f>IF($E169="","",MIN($C169*2*$E169/Parameters!$B$4,Parameters!$B$10*$E169/Parameters!$B$4))</f>
        <v/>
      </c>
      <c r="G169" s="50">
        <f>IF($F169="","",MAX(0,$F169-Parameters!$B$9))</f>
        <v/>
      </c>
      <c r="H169" s="50">
        <f>IF($G169="","",$G169*Parameters!$B$6)</f>
        <v/>
      </c>
      <c r="I169" s="50">
        <f>IF($F169="","",$F169-$H169)</f>
        <v/>
      </c>
      <c r="J169" s="50">
        <f>IF($E169="","",($C169+$D169)*$E169/Parameters!$B$4)</f>
        <v/>
      </c>
      <c r="K169" s="50">
        <f>IF($E169="","",$I169+$J169)</f>
        <v/>
      </c>
    </row>
    <row r="170">
      <c r="A170" s="2" t="n"/>
      <c r="B170" s="2" t="n"/>
      <c r="C170" s="50" t="n"/>
      <c r="D170" s="50" t="n"/>
      <c r="E170" s="6" t="n"/>
      <c r="F170" s="50">
        <f>IF($E170="","",MIN($C170*2*$E170/Parameters!$B$4,Parameters!$B$10*$E170/Parameters!$B$4))</f>
        <v/>
      </c>
      <c r="G170" s="50">
        <f>IF($F170="","",MAX(0,$F170-Parameters!$B$9))</f>
        <v/>
      </c>
      <c r="H170" s="50">
        <f>IF($G170="","",$G170*Parameters!$B$6)</f>
        <v/>
      </c>
      <c r="I170" s="50">
        <f>IF($F170="","",$F170-$H170)</f>
        <v/>
      </c>
      <c r="J170" s="50">
        <f>IF($E170="","",($C170+$D170)*$E170/Parameters!$B$4)</f>
        <v/>
      </c>
      <c r="K170" s="50">
        <f>IF($E170="","",$I170+$J170)</f>
        <v/>
      </c>
    </row>
    <row r="171">
      <c r="A171" s="2" t="n"/>
      <c r="B171" s="2" t="n"/>
      <c r="C171" s="50" t="n"/>
      <c r="D171" s="50" t="n"/>
      <c r="E171" s="6" t="n"/>
      <c r="F171" s="50">
        <f>IF($E171="","",MIN($C171*2*$E171/Parameters!$B$4,Parameters!$B$10*$E171/Parameters!$B$4))</f>
        <v/>
      </c>
      <c r="G171" s="50">
        <f>IF($F171="","",MAX(0,$F171-Parameters!$B$9))</f>
        <v/>
      </c>
      <c r="H171" s="50">
        <f>IF($G171="","",$G171*Parameters!$B$6)</f>
        <v/>
      </c>
      <c r="I171" s="50">
        <f>IF($F171="","",$F171-$H171)</f>
        <v/>
      </c>
      <c r="J171" s="50">
        <f>IF($E171="","",($C171+$D171)*$E171/Parameters!$B$4)</f>
        <v/>
      </c>
      <c r="K171" s="50">
        <f>IF($E171="","",$I171+$J171)</f>
        <v/>
      </c>
    </row>
    <row r="172">
      <c r="A172" s="2" t="n"/>
      <c r="B172" s="2" t="n"/>
      <c r="C172" s="50" t="n"/>
      <c r="D172" s="50" t="n"/>
      <c r="E172" s="6" t="n"/>
      <c r="F172" s="50">
        <f>IF($E172="","",MIN($C172*2*$E172/Parameters!$B$4,Parameters!$B$10*$E172/Parameters!$B$4))</f>
        <v/>
      </c>
      <c r="G172" s="50">
        <f>IF($F172="","",MAX(0,$F172-Parameters!$B$9))</f>
        <v/>
      </c>
      <c r="H172" s="50">
        <f>IF($G172="","",$G172*Parameters!$B$6)</f>
        <v/>
      </c>
      <c r="I172" s="50">
        <f>IF($F172="","",$F172-$H172)</f>
        <v/>
      </c>
      <c r="J172" s="50">
        <f>IF($E172="","",($C172+$D172)*$E172/Parameters!$B$4)</f>
        <v/>
      </c>
      <c r="K172" s="50">
        <f>IF($E172="","",$I172+$J172)</f>
        <v/>
      </c>
    </row>
    <row r="173">
      <c r="A173" s="2" t="n"/>
      <c r="B173" s="2" t="n"/>
      <c r="C173" s="50" t="n"/>
      <c r="D173" s="50" t="n"/>
      <c r="E173" s="6" t="n"/>
      <c r="F173" s="50">
        <f>IF($E173="","",MIN($C173*2*$E173/Parameters!$B$4,Parameters!$B$10*$E173/Parameters!$B$4))</f>
        <v/>
      </c>
      <c r="G173" s="50">
        <f>IF($F173="","",MAX(0,$F173-Parameters!$B$9))</f>
        <v/>
      </c>
      <c r="H173" s="50">
        <f>IF($G173="","",$G173*Parameters!$B$6)</f>
        <v/>
      </c>
      <c r="I173" s="50">
        <f>IF($F173="","",$F173-$H173)</f>
        <v/>
      </c>
      <c r="J173" s="50">
        <f>IF($E173="","",($C173+$D173)*$E173/Parameters!$B$4)</f>
        <v/>
      </c>
      <c r="K173" s="50">
        <f>IF($E173="","",$I173+$J173)</f>
        <v/>
      </c>
    </row>
    <row r="174">
      <c r="A174" s="2" t="n"/>
      <c r="B174" s="2" t="n"/>
      <c r="C174" s="50" t="n"/>
      <c r="D174" s="50" t="n"/>
      <c r="E174" s="6" t="n"/>
      <c r="F174" s="50">
        <f>IF($E174="","",MIN($C174*2*$E174/Parameters!$B$4,Parameters!$B$10*$E174/Parameters!$B$4))</f>
        <v/>
      </c>
      <c r="G174" s="50">
        <f>IF($F174="","",MAX(0,$F174-Parameters!$B$9))</f>
        <v/>
      </c>
      <c r="H174" s="50">
        <f>IF($G174="","",$G174*Parameters!$B$6)</f>
        <v/>
      </c>
      <c r="I174" s="50">
        <f>IF($F174="","",$F174-$H174)</f>
        <v/>
      </c>
      <c r="J174" s="50">
        <f>IF($E174="","",($C174+$D174)*$E174/Parameters!$B$4)</f>
        <v/>
      </c>
      <c r="K174" s="50">
        <f>IF($E174="","",$I174+$J174)</f>
        <v/>
      </c>
    </row>
    <row r="175">
      <c r="A175" s="2" t="n"/>
      <c r="B175" s="2" t="n"/>
      <c r="C175" s="50" t="n"/>
      <c r="D175" s="50" t="n"/>
      <c r="E175" s="6" t="n"/>
      <c r="F175" s="50">
        <f>IF($E175="","",MIN($C175*2*$E175/Parameters!$B$4,Parameters!$B$10*$E175/Parameters!$B$4))</f>
        <v/>
      </c>
      <c r="G175" s="50">
        <f>IF($F175="","",MAX(0,$F175-Parameters!$B$9))</f>
        <v/>
      </c>
      <c r="H175" s="50">
        <f>IF($G175="","",$G175*Parameters!$B$6)</f>
        <v/>
      </c>
      <c r="I175" s="50">
        <f>IF($F175="","",$F175-$H175)</f>
        <v/>
      </c>
      <c r="J175" s="50">
        <f>IF($E175="","",($C175+$D175)*$E175/Parameters!$B$4)</f>
        <v/>
      </c>
      <c r="K175" s="50">
        <f>IF($E175="","",$I175+$J175)</f>
        <v/>
      </c>
    </row>
    <row r="176">
      <c r="A176" s="2" t="n"/>
      <c r="B176" s="2" t="n"/>
      <c r="C176" s="50" t="n"/>
      <c r="D176" s="50" t="n"/>
      <c r="E176" s="6" t="n"/>
      <c r="F176" s="50">
        <f>IF($E176="","",MIN($C176*2*$E176/Parameters!$B$4,Parameters!$B$10*$E176/Parameters!$B$4))</f>
        <v/>
      </c>
      <c r="G176" s="50">
        <f>IF($F176="","",MAX(0,$F176-Parameters!$B$9))</f>
        <v/>
      </c>
      <c r="H176" s="50">
        <f>IF($G176="","",$G176*Parameters!$B$6)</f>
        <v/>
      </c>
      <c r="I176" s="50">
        <f>IF($F176="","",$F176-$H176)</f>
        <v/>
      </c>
      <c r="J176" s="50">
        <f>IF($E176="","",($C176+$D176)*$E176/Parameters!$B$4)</f>
        <v/>
      </c>
      <c r="K176" s="50">
        <f>IF($E176="","",$I176+$J176)</f>
        <v/>
      </c>
    </row>
    <row r="177">
      <c r="A177" s="2" t="n"/>
      <c r="B177" s="2" t="n"/>
      <c r="C177" s="50" t="n"/>
      <c r="D177" s="50" t="n"/>
      <c r="E177" s="6" t="n"/>
      <c r="F177" s="50">
        <f>IF($E177="","",MIN($C177*2*$E177/Parameters!$B$4,Parameters!$B$10*$E177/Parameters!$B$4))</f>
        <v/>
      </c>
      <c r="G177" s="50">
        <f>IF($F177="","",MAX(0,$F177-Parameters!$B$9))</f>
        <v/>
      </c>
      <c r="H177" s="50">
        <f>IF($G177="","",$G177*Parameters!$B$6)</f>
        <v/>
      </c>
      <c r="I177" s="50">
        <f>IF($F177="","",$F177-$H177)</f>
        <v/>
      </c>
      <c r="J177" s="50">
        <f>IF($E177="","",($C177+$D177)*$E177/Parameters!$B$4)</f>
        <v/>
      </c>
      <c r="K177" s="50">
        <f>IF($E177="","",$I177+$J177)</f>
        <v/>
      </c>
    </row>
    <row r="178">
      <c r="A178" s="2" t="n"/>
      <c r="B178" s="2" t="n"/>
      <c r="C178" s="50" t="n"/>
      <c r="D178" s="50" t="n"/>
      <c r="E178" s="6" t="n"/>
      <c r="F178" s="50">
        <f>IF($E178="","",MIN($C178*2*$E178/Parameters!$B$4,Parameters!$B$10*$E178/Parameters!$B$4))</f>
        <v/>
      </c>
      <c r="G178" s="50">
        <f>IF($F178="","",MAX(0,$F178-Parameters!$B$9))</f>
        <v/>
      </c>
      <c r="H178" s="50">
        <f>IF($G178="","",$G178*Parameters!$B$6)</f>
        <v/>
      </c>
      <c r="I178" s="50">
        <f>IF($F178="","",$F178-$H178)</f>
        <v/>
      </c>
      <c r="J178" s="50">
        <f>IF($E178="","",($C178+$D178)*$E178/Parameters!$B$4)</f>
        <v/>
      </c>
      <c r="K178" s="50">
        <f>IF($E178="","",$I178+$J178)</f>
        <v/>
      </c>
    </row>
    <row r="179">
      <c r="A179" s="2" t="n"/>
      <c r="B179" s="2" t="n"/>
      <c r="C179" s="50" t="n"/>
      <c r="D179" s="50" t="n"/>
      <c r="E179" s="6" t="n"/>
      <c r="F179" s="50">
        <f>IF($E179="","",MIN($C179*2*$E179/Parameters!$B$4,Parameters!$B$10*$E179/Parameters!$B$4))</f>
        <v/>
      </c>
      <c r="G179" s="50">
        <f>IF($F179="","",MAX(0,$F179-Parameters!$B$9))</f>
        <v/>
      </c>
      <c r="H179" s="50">
        <f>IF($G179="","",$G179*Parameters!$B$6)</f>
        <v/>
      </c>
      <c r="I179" s="50">
        <f>IF($F179="","",$F179-$H179)</f>
        <v/>
      </c>
      <c r="J179" s="50">
        <f>IF($E179="","",($C179+$D179)*$E179/Parameters!$B$4)</f>
        <v/>
      </c>
      <c r="K179" s="50">
        <f>IF($E179="","",$I179+$J179)</f>
        <v/>
      </c>
    </row>
    <row r="180">
      <c r="A180" s="2" t="n"/>
      <c r="B180" s="2" t="n"/>
      <c r="C180" s="50" t="n"/>
      <c r="D180" s="50" t="n"/>
      <c r="E180" s="6" t="n"/>
      <c r="F180" s="50">
        <f>IF($E180="","",MIN($C180*2*$E180/Parameters!$B$4,Parameters!$B$10*$E180/Parameters!$B$4))</f>
        <v/>
      </c>
      <c r="G180" s="50">
        <f>IF($F180="","",MAX(0,$F180-Parameters!$B$9))</f>
        <v/>
      </c>
      <c r="H180" s="50">
        <f>IF($G180="","",$G180*Parameters!$B$6)</f>
        <v/>
      </c>
      <c r="I180" s="50">
        <f>IF($F180="","",$F180-$H180)</f>
        <v/>
      </c>
      <c r="J180" s="50">
        <f>IF($E180="","",($C180+$D180)*$E180/Parameters!$B$4)</f>
        <v/>
      </c>
      <c r="K180" s="50">
        <f>IF($E180="","",$I180+$J180)</f>
        <v/>
      </c>
    </row>
    <row r="181">
      <c r="A181" s="2" t="n"/>
      <c r="B181" s="2" t="n"/>
      <c r="C181" s="50" t="n"/>
      <c r="D181" s="50" t="n"/>
      <c r="E181" s="6" t="n"/>
      <c r="F181" s="50">
        <f>IF($E181="","",MIN($C181*2*$E181/Parameters!$B$4,Parameters!$B$10*$E181/Parameters!$B$4))</f>
        <v/>
      </c>
      <c r="G181" s="50">
        <f>IF($F181="","",MAX(0,$F181-Parameters!$B$9))</f>
        <v/>
      </c>
      <c r="H181" s="50">
        <f>IF($G181="","",$G181*Parameters!$B$6)</f>
        <v/>
      </c>
      <c r="I181" s="50">
        <f>IF($F181="","",$F181-$H181)</f>
        <v/>
      </c>
      <c r="J181" s="50">
        <f>IF($E181="","",($C181+$D181)*$E181/Parameters!$B$4)</f>
        <v/>
      </c>
      <c r="K181" s="50">
        <f>IF($E181="","",$I181+$J181)</f>
        <v/>
      </c>
    </row>
    <row r="182">
      <c r="A182" s="2" t="n"/>
      <c r="B182" s="2" t="n"/>
      <c r="C182" s="50" t="n"/>
      <c r="D182" s="50" t="n"/>
      <c r="E182" s="6" t="n"/>
      <c r="F182" s="50">
        <f>IF($E182="","",MIN($C182*2*$E182/Parameters!$B$4,Parameters!$B$10*$E182/Parameters!$B$4))</f>
        <v/>
      </c>
      <c r="G182" s="50">
        <f>IF($F182="","",MAX(0,$F182-Parameters!$B$9))</f>
        <v/>
      </c>
      <c r="H182" s="50">
        <f>IF($G182="","",$G182*Parameters!$B$6)</f>
        <v/>
      </c>
      <c r="I182" s="50">
        <f>IF($F182="","",$F182-$H182)</f>
        <v/>
      </c>
      <c r="J182" s="50">
        <f>IF($E182="","",($C182+$D182)*$E182/Parameters!$B$4)</f>
        <v/>
      </c>
      <c r="K182" s="50">
        <f>IF($E182="","",$I182+$J182)</f>
        <v/>
      </c>
    </row>
    <row r="183">
      <c r="A183" s="2" t="n"/>
      <c r="B183" s="2" t="n"/>
      <c r="C183" s="50" t="n"/>
      <c r="D183" s="50" t="n"/>
      <c r="E183" s="6" t="n"/>
      <c r="F183" s="50">
        <f>IF($E183="","",MIN($C183*2*$E183/Parameters!$B$4,Parameters!$B$10*$E183/Parameters!$B$4))</f>
        <v/>
      </c>
      <c r="G183" s="50">
        <f>IF($F183="","",MAX(0,$F183-Parameters!$B$9))</f>
        <v/>
      </c>
      <c r="H183" s="50">
        <f>IF($G183="","",$G183*Parameters!$B$6)</f>
        <v/>
      </c>
      <c r="I183" s="50">
        <f>IF($F183="","",$F183-$H183)</f>
        <v/>
      </c>
      <c r="J183" s="50">
        <f>IF($E183="","",($C183+$D183)*$E183/Parameters!$B$4)</f>
        <v/>
      </c>
      <c r="K183" s="50">
        <f>IF($E183="","",$I183+$J183)</f>
        <v/>
      </c>
    </row>
    <row r="184">
      <c r="A184" s="2" t="n"/>
      <c r="B184" s="2" t="n"/>
      <c r="C184" s="50" t="n"/>
      <c r="D184" s="50" t="n"/>
      <c r="E184" s="6" t="n"/>
      <c r="F184" s="50">
        <f>IF($E184="","",MIN($C184*2*$E184/Parameters!$B$4,Parameters!$B$10*$E184/Parameters!$B$4))</f>
        <v/>
      </c>
      <c r="G184" s="50">
        <f>IF($F184="","",MAX(0,$F184-Parameters!$B$9))</f>
        <v/>
      </c>
      <c r="H184" s="50">
        <f>IF($G184="","",$G184*Parameters!$B$6)</f>
        <v/>
      </c>
      <c r="I184" s="50">
        <f>IF($F184="","",$F184-$H184)</f>
        <v/>
      </c>
      <c r="J184" s="50">
        <f>IF($E184="","",($C184+$D184)*$E184/Parameters!$B$4)</f>
        <v/>
      </c>
      <c r="K184" s="50">
        <f>IF($E184="","",$I184+$J184)</f>
        <v/>
      </c>
    </row>
    <row r="185">
      <c r="A185" s="2" t="n"/>
      <c r="B185" s="2" t="n"/>
      <c r="C185" s="50" t="n"/>
      <c r="D185" s="50" t="n"/>
      <c r="E185" s="6" t="n"/>
      <c r="F185" s="50">
        <f>IF($E185="","",MIN($C185*2*$E185/Parameters!$B$4,Parameters!$B$10*$E185/Parameters!$B$4))</f>
        <v/>
      </c>
      <c r="G185" s="50">
        <f>IF($F185="","",MAX(0,$F185-Parameters!$B$9))</f>
        <v/>
      </c>
      <c r="H185" s="50">
        <f>IF($G185="","",$G185*Parameters!$B$6)</f>
        <v/>
      </c>
      <c r="I185" s="50">
        <f>IF($F185="","",$F185-$H185)</f>
        <v/>
      </c>
      <c r="J185" s="50">
        <f>IF($E185="","",($C185+$D185)*$E185/Parameters!$B$4)</f>
        <v/>
      </c>
      <c r="K185" s="50">
        <f>IF($E185="","",$I185+$J185)</f>
        <v/>
      </c>
    </row>
    <row r="186">
      <c r="A186" s="2" t="n"/>
      <c r="B186" s="2" t="n"/>
      <c r="C186" s="50" t="n"/>
      <c r="D186" s="50" t="n"/>
      <c r="E186" s="6" t="n"/>
      <c r="F186" s="50">
        <f>IF($E186="","",MIN($C186*2*$E186/Parameters!$B$4,Parameters!$B$10*$E186/Parameters!$B$4))</f>
        <v/>
      </c>
      <c r="G186" s="50">
        <f>IF($F186="","",MAX(0,$F186-Parameters!$B$9))</f>
        <v/>
      </c>
      <c r="H186" s="50">
        <f>IF($G186="","",$G186*Parameters!$B$6)</f>
        <v/>
      </c>
      <c r="I186" s="50">
        <f>IF($F186="","",$F186-$H186)</f>
        <v/>
      </c>
      <c r="J186" s="50">
        <f>IF($E186="","",($C186+$D186)*$E186/Parameters!$B$4)</f>
        <v/>
      </c>
      <c r="K186" s="50">
        <f>IF($E186="","",$I186+$J186)</f>
        <v/>
      </c>
    </row>
    <row r="187">
      <c r="A187" s="2" t="n"/>
      <c r="B187" s="2" t="n"/>
      <c r="C187" s="50" t="n"/>
      <c r="D187" s="50" t="n"/>
      <c r="E187" s="6" t="n"/>
      <c r="F187" s="50">
        <f>IF($E187="","",MIN($C187*2*$E187/Parameters!$B$4,Parameters!$B$10*$E187/Parameters!$B$4))</f>
        <v/>
      </c>
      <c r="G187" s="50">
        <f>IF($F187="","",MAX(0,$F187-Parameters!$B$9))</f>
        <v/>
      </c>
      <c r="H187" s="50">
        <f>IF($G187="","",$G187*Parameters!$B$6)</f>
        <v/>
      </c>
      <c r="I187" s="50">
        <f>IF($F187="","",$F187-$H187)</f>
        <v/>
      </c>
      <c r="J187" s="50">
        <f>IF($E187="","",($C187+$D187)*$E187/Parameters!$B$4)</f>
        <v/>
      </c>
      <c r="K187" s="50">
        <f>IF($E187="","",$I187+$J187)</f>
        <v/>
      </c>
    </row>
    <row r="188">
      <c r="A188" s="2" t="n"/>
      <c r="B188" s="2" t="n"/>
      <c r="C188" s="50" t="n"/>
      <c r="D188" s="50" t="n"/>
      <c r="E188" s="6" t="n"/>
      <c r="F188" s="50">
        <f>IF($E188="","",MIN($C188*2*$E188/Parameters!$B$4,Parameters!$B$10*$E188/Parameters!$B$4))</f>
        <v/>
      </c>
      <c r="G188" s="50">
        <f>IF($F188="","",MAX(0,$F188-Parameters!$B$9))</f>
        <v/>
      </c>
      <c r="H188" s="50">
        <f>IF($G188="","",$G188*Parameters!$B$6)</f>
        <v/>
      </c>
      <c r="I188" s="50">
        <f>IF($F188="","",$F188-$H188)</f>
        <v/>
      </c>
      <c r="J188" s="50">
        <f>IF($E188="","",($C188+$D188)*$E188/Parameters!$B$4)</f>
        <v/>
      </c>
      <c r="K188" s="50">
        <f>IF($E188="","",$I188+$J188)</f>
        <v/>
      </c>
    </row>
    <row r="189">
      <c r="A189" s="2" t="n"/>
      <c r="B189" s="2" t="n"/>
      <c r="C189" s="50" t="n"/>
      <c r="D189" s="50" t="n"/>
      <c r="E189" s="6" t="n"/>
      <c r="F189" s="50">
        <f>IF($E189="","",MIN($C189*2*$E189/Parameters!$B$4,Parameters!$B$10*$E189/Parameters!$B$4))</f>
        <v/>
      </c>
      <c r="G189" s="50">
        <f>IF($F189="","",MAX(0,$F189-Parameters!$B$9))</f>
        <v/>
      </c>
      <c r="H189" s="50">
        <f>IF($G189="","",$G189*Parameters!$B$6)</f>
        <v/>
      </c>
      <c r="I189" s="50">
        <f>IF($F189="","",$F189-$H189)</f>
        <v/>
      </c>
      <c r="J189" s="50">
        <f>IF($E189="","",($C189+$D189)*$E189/Parameters!$B$4)</f>
        <v/>
      </c>
      <c r="K189" s="50">
        <f>IF($E189="","",$I189+$J189)</f>
        <v/>
      </c>
    </row>
    <row r="190">
      <c r="A190" s="2" t="n"/>
      <c r="B190" s="2" t="n"/>
      <c r="C190" s="50" t="n"/>
      <c r="D190" s="50" t="n"/>
      <c r="E190" s="6" t="n"/>
      <c r="F190" s="50">
        <f>IF($E190="","",MIN($C190*2*$E190/Parameters!$B$4,Parameters!$B$10*$E190/Parameters!$B$4))</f>
        <v/>
      </c>
      <c r="G190" s="50">
        <f>IF($F190="","",MAX(0,$F190-Parameters!$B$9))</f>
        <v/>
      </c>
      <c r="H190" s="50">
        <f>IF($G190="","",$G190*Parameters!$B$6)</f>
        <v/>
      </c>
      <c r="I190" s="50">
        <f>IF($F190="","",$F190-$H190)</f>
        <v/>
      </c>
      <c r="J190" s="50">
        <f>IF($E190="","",($C190+$D190)*$E190/Parameters!$B$4)</f>
        <v/>
      </c>
      <c r="K190" s="50">
        <f>IF($E190="","",$I190+$J190)</f>
        <v/>
      </c>
    </row>
    <row r="191">
      <c r="A191" s="2" t="n"/>
      <c r="B191" s="2" t="n"/>
      <c r="C191" s="50" t="n"/>
      <c r="D191" s="50" t="n"/>
      <c r="E191" s="6" t="n"/>
      <c r="F191" s="50">
        <f>IF($E191="","",MIN($C191*2*$E191/Parameters!$B$4,Parameters!$B$10*$E191/Parameters!$B$4))</f>
        <v/>
      </c>
      <c r="G191" s="50">
        <f>IF($F191="","",MAX(0,$F191-Parameters!$B$9))</f>
        <v/>
      </c>
      <c r="H191" s="50">
        <f>IF($G191="","",$G191*Parameters!$B$6)</f>
        <v/>
      </c>
      <c r="I191" s="50">
        <f>IF($F191="","",$F191-$H191)</f>
        <v/>
      </c>
      <c r="J191" s="50">
        <f>IF($E191="","",($C191+$D191)*$E191/Parameters!$B$4)</f>
        <v/>
      </c>
      <c r="K191" s="50">
        <f>IF($E191="","",$I191+$J191)</f>
        <v/>
      </c>
    </row>
    <row r="192">
      <c r="A192" s="2" t="n"/>
      <c r="B192" s="2" t="n"/>
      <c r="C192" s="50" t="n"/>
      <c r="D192" s="50" t="n"/>
      <c r="E192" s="6" t="n"/>
      <c r="F192" s="50">
        <f>IF($E192="","",MIN($C192*2*$E192/Parameters!$B$4,Parameters!$B$10*$E192/Parameters!$B$4))</f>
        <v/>
      </c>
      <c r="G192" s="50">
        <f>IF($F192="","",MAX(0,$F192-Parameters!$B$9))</f>
        <v/>
      </c>
      <c r="H192" s="50">
        <f>IF($G192="","",$G192*Parameters!$B$6)</f>
        <v/>
      </c>
      <c r="I192" s="50">
        <f>IF($F192="","",$F192-$H192)</f>
        <v/>
      </c>
      <c r="J192" s="50">
        <f>IF($E192="","",($C192+$D192)*$E192/Parameters!$B$4)</f>
        <v/>
      </c>
      <c r="K192" s="50">
        <f>IF($E192="","",$I192+$J192)</f>
        <v/>
      </c>
    </row>
    <row r="193">
      <c r="A193" s="2" t="n"/>
      <c r="B193" s="2" t="n"/>
      <c r="C193" s="50" t="n"/>
      <c r="D193" s="50" t="n"/>
      <c r="E193" s="6" t="n"/>
      <c r="F193" s="50">
        <f>IF($E193="","",MIN($C193*2*$E193/Parameters!$B$4,Parameters!$B$10*$E193/Parameters!$B$4))</f>
        <v/>
      </c>
      <c r="G193" s="50">
        <f>IF($F193="","",MAX(0,$F193-Parameters!$B$9))</f>
        <v/>
      </c>
      <c r="H193" s="50">
        <f>IF($G193="","",$G193*Parameters!$B$6)</f>
        <v/>
      </c>
      <c r="I193" s="50">
        <f>IF($F193="","",$F193-$H193)</f>
        <v/>
      </c>
      <c r="J193" s="50">
        <f>IF($E193="","",($C193+$D193)*$E193/Parameters!$B$4)</f>
        <v/>
      </c>
      <c r="K193" s="50">
        <f>IF($E193="","",$I193+$J193)</f>
        <v/>
      </c>
    </row>
    <row r="194">
      <c r="A194" s="2" t="n"/>
      <c r="B194" s="2" t="n"/>
      <c r="C194" s="50" t="n"/>
      <c r="D194" s="50" t="n"/>
      <c r="E194" s="6" t="n"/>
      <c r="F194" s="50">
        <f>IF($E194="","",MIN($C194*2*$E194/Parameters!$B$4,Parameters!$B$10*$E194/Parameters!$B$4))</f>
        <v/>
      </c>
      <c r="G194" s="50">
        <f>IF($F194="","",MAX(0,$F194-Parameters!$B$9))</f>
        <v/>
      </c>
      <c r="H194" s="50">
        <f>IF($G194="","",$G194*Parameters!$B$6)</f>
        <v/>
      </c>
      <c r="I194" s="50">
        <f>IF($F194="","",$F194-$H194)</f>
        <v/>
      </c>
      <c r="J194" s="50">
        <f>IF($E194="","",($C194+$D194)*$E194/Parameters!$B$4)</f>
        <v/>
      </c>
      <c r="K194" s="50">
        <f>IF($E194="","",$I194+$J194)</f>
        <v/>
      </c>
    </row>
    <row r="195">
      <c r="A195" s="2" t="n"/>
      <c r="B195" s="2" t="n"/>
      <c r="C195" s="50" t="n"/>
      <c r="D195" s="50" t="n"/>
      <c r="E195" s="6" t="n"/>
      <c r="F195" s="50">
        <f>IF($E195="","",MIN($C195*2*$E195/Parameters!$B$4,Parameters!$B$10*$E195/Parameters!$B$4))</f>
        <v/>
      </c>
      <c r="G195" s="50">
        <f>IF($F195="","",MAX(0,$F195-Parameters!$B$9))</f>
        <v/>
      </c>
      <c r="H195" s="50">
        <f>IF($G195="","",$G195*Parameters!$B$6)</f>
        <v/>
      </c>
      <c r="I195" s="50">
        <f>IF($F195="","",$F195-$H195)</f>
        <v/>
      </c>
      <c r="J195" s="50">
        <f>IF($E195="","",($C195+$D195)*$E195/Parameters!$B$4)</f>
        <v/>
      </c>
      <c r="K195" s="50">
        <f>IF($E195="","",$I195+$J195)</f>
        <v/>
      </c>
    </row>
    <row r="196">
      <c r="A196" s="2" t="n"/>
      <c r="B196" s="2" t="n"/>
      <c r="C196" s="50" t="n"/>
      <c r="D196" s="50" t="n"/>
      <c r="E196" s="6" t="n"/>
      <c r="F196" s="50">
        <f>IF($E196="","",MIN($C196*2*$E196/Parameters!$B$4,Parameters!$B$10*$E196/Parameters!$B$4))</f>
        <v/>
      </c>
      <c r="G196" s="50">
        <f>IF($F196="","",MAX(0,$F196-Parameters!$B$9))</f>
        <v/>
      </c>
      <c r="H196" s="50">
        <f>IF($G196="","",$G196*Parameters!$B$6)</f>
        <v/>
      </c>
      <c r="I196" s="50">
        <f>IF($F196="","",$F196-$H196)</f>
        <v/>
      </c>
      <c r="J196" s="50">
        <f>IF($E196="","",($C196+$D196)*$E196/Parameters!$B$4)</f>
        <v/>
      </c>
      <c r="K196" s="50">
        <f>IF($E196="","",$I196+$J196)</f>
        <v/>
      </c>
    </row>
    <row r="197">
      <c r="A197" s="2" t="n"/>
      <c r="B197" s="2" t="n"/>
      <c r="C197" s="50" t="n"/>
      <c r="D197" s="50" t="n"/>
      <c r="E197" s="6" t="n"/>
      <c r="F197" s="50">
        <f>IF($E197="","",MIN($C197*2*$E197/Parameters!$B$4,Parameters!$B$10*$E197/Parameters!$B$4))</f>
        <v/>
      </c>
      <c r="G197" s="50">
        <f>IF($F197="","",MAX(0,$F197-Parameters!$B$9))</f>
        <v/>
      </c>
      <c r="H197" s="50">
        <f>IF($G197="","",$G197*Parameters!$B$6)</f>
        <v/>
      </c>
      <c r="I197" s="50">
        <f>IF($F197="","",$F197-$H197)</f>
        <v/>
      </c>
      <c r="J197" s="50">
        <f>IF($E197="","",($C197+$D197)*$E197/Parameters!$B$4)</f>
        <v/>
      </c>
      <c r="K197" s="50">
        <f>IF($E197="","",$I197+$J197)</f>
        <v/>
      </c>
    </row>
    <row r="198">
      <c r="A198" s="2" t="n"/>
      <c r="B198" s="2" t="n"/>
      <c r="C198" s="50" t="n"/>
      <c r="D198" s="50" t="n"/>
      <c r="E198" s="6" t="n"/>
      <c r="F198" s="50">
        <f>IF($E198="","",MIN($C198*2*$E198/Parameters!$B$4,Parameters!$B$10*$E198/Parameters!$B$4))</f>
        <v/>
      </c>
      <c r="G198" s="50">
        <f>IF($F198="","",MAX(0,$F198-Parameters!$B$9))</f>
        <v/>
      </c>
      <c r="H198" s="50">
        <f>IF($G198="","",$G198*Parameters!$B$6)</f>
        <v/>
      </c>
      <c r="I198" s="50">
        <f>IF($F198="","",$F198-$H198)</f>
        <v/>
      </c>
      <c r="J198" s="50">
        <f>IF($E198="","",($C198+$D198)*$E198/Parameters!$B$4)</f>
        <v/>
      </c>
      <c r="K198" s="50">
        <f>IF($E198="","",$I198+$J198)</f>
        <v/>
      </c>
    </row>
    <row r="199">
      <c r="A199" s="2" t="n"/>
      <c r="B199" s="2" t="n"/>
      <c r="C199" s="50" t="n"/>
      <c r="D199" s="50" t="n"/>
      <c r="E199" s="6" t="n"/>
      <c r="F199" s="50">
        <f>IF($E199="","",MIN($C199*2*$E199/Parameters!$B$4,Parameters!$B$10*$E199/Parameters!$B$4))</f>
        <v/>
      </c>
      <c r="G199" s="50">
        <f>IF($F199="","",MAX(0,$F199-Parameters!$B$9))</f>
        <v/>
      </c>
      <c r="H199" s="50">
        <f>IF($G199="","",$G199*Parameters!$B$6)</f>
        <v/>
      </c>
      <c r="I199" s="50">
        <f>IF($F199="","",$F199-$H199)</f>
        <v/>
      </c>
      <c r="J199" s="50">
        <f>IF($E199="","",($C199+$D199)*$E199/Parameters!$B$4)</f>
        <v/>
      </c>
      <c r="K199" s="50">
        <f>IF($E199="","",$I199+$J199)</f>
        <v/>
      </c>
    </row>
    <row r="200">
      <c r="A200" s="2" t="n"/>
      <c r="B200" s="2" t="n"/>
      <c r="C200" s="50" t="n"/>
      <c r="D200" s="50" t="n"/>
      <c r="E200" s="6" t="n"/>
      <c r="F200" s="50">
        <f>IF($E200="","",MIN($C200*2*$E200/Parameters!$B$4,Parameters!$B$10*$E200/Parameters!$B$4))</f>
        <v/>
      </c>
      <c r="G200" s="50">
        <f>IF($F200="","",MAX(0,$F200-Parameters!$B$9))</f>
        <v/>
      </c>
      <c r="H200" s="50">
        <f>IF($G200="","",$G200*Parameters!$B$6)</f>
        <v/>
      </c>
      <c r="I200" s="50">
        <f>IF($F200="","",$F200-$H200)</f>
        <v/>
      </c>
      <c r="J200" s="50">
        <f>IF($E200="","",($C200+$D200)*$E200/Parameters!$B$4)</f>
        <v/>
      </c>
      <c r="K200" s="50">
        <f>IF($E200="","",$I200+$J200)</f>
        <v/>
      </c>
    </row>
    <row r="201">
      <c r="A201" s="2" t="n"/>
      <c r="B201" s="2" t="n"/>
      <c r="C201" s="50" t="n"/>
      <c r="D201" s="50" t="n"/>
      <c r="E201" s="6" t="n"/>
      <c r="F201" s="50">
        <f>IF($E201="","",MIN($C201*2*$E201/Parameters!$B$4,Parameters!$B$10*$E201/Parameters!$B$4))</f>
        <v/>
      </c>
      <c r="G201" s="50">
        <f>IF($F201="","",MAX(0,$F201-Parameters!$B$9))</f>
        <v/>
      </c>
      <c r="H201" s="50">
        <f>IF($G201="","",$G201*Parameters!$B$6)</f>
        <v/>
      </c>
      <c r="I201" s="50">
        <f>IF($F201="","",$F201-$H201)</f>
        <v/>
      </c>
      <c r="J201" s="50">
        <f>IF($E201="","",($C201+$D201)*$E201/Parameters!$B$4)</f>
        <v/>
      </c>
      <c r="K201" s="50">
        <f>IF($E201="","",$I201+$J201)</f>
        <v/>
      </c>
    </row>
    <row r="202">
      <c r="A202" s="2" t="n"/>
      <c r="B202" s="2" t="n"/>
      <c r="C202" s="50" t="n"/>
      <c r="D202" s="50" t="n"/>
      <c r="E202" s="6" t="n"/>
      <c r="F202" s="50">
        <f>IF($E202="","",MIN($C202*2*$E202/Parameters!$B$4,Parameters!$B$10*$E202/Parameters!$B$4))</f>
        <v/>
      </c>
      <c r="G202" s="50">
        <f>IF($F202="","",MAX(0,$F202-Parameters!$B$9))</f>
        <v/>
      </c>
      <c r="H202" s="50">
        <f>IF($G202="","",$G202*Parameters!$B$6)</f>
        <v/>
      </c>
      <c r="I202" s="50">
        <f>IF($F202="","",$F202-$H202)</f>
        <v/>
      </c>
      <c r="J202" s="50">
        <f>IF($E202="","",($C202+$D202)*$E202/Parameters!$B$4)</f>
        <v/>
      </c>
      <c r="K202" s="50">
        <f>IF($E202="","",$I202+$J202)</f>
        <v/>
      </c>
    </row>
    <row r="203">
      <c r="A203" s="2" t="n"/>
      <c r="B203" s="2" t="n"/>
      <c r="C203" s="50" t="n"/>
      <c r="D203" s="50" t="n"/>
      <c r="E203" s="6" t="n"/>
      <c r="F203" s="50">
        <f>IF($E203="","",MIN($C203*2*$E203/Parameters!$B$4,Parameters!$B$10*$E203/Parameters!$B$4))</f>
        <v/>
      </c>
      <c r="G203" s="50">
        <f>IF($F203="","",MAX(0,$F203-Parameters!$B$9))</f>
        <v/>
      </c>
      <c r="H203" s="50">
        <f>IF($G203="","",$G203*Parameters!$B$6)</f>
        <v/>
      </c>
      <c r="I203" s="50">
        <f>IF($F203="","",$F203-$H203)</f>
        <v/>
      </c>
      <c r="J203" s="50">
        <f>IF($E203="","",($C203+$D203)*$E203/Parameters!$B$4)</f>
        <v/>
      </c>
      <c r="K203" s="50">
        <f>IF($E203="","",$I203+$J203)</f>
        <v/>
      </c>
    </row>
    <row r="204">
      <c r="A204" s="2" t="n"/>
      <c r="B204" s="2" t="n"/>
      <c r="C204" s="50" t="n"/>
      <c r="D204" s="50" t="n"/>
      <c r="E204" s="6" t="n"/>
      <c r="F204" s="50">
        <f>IF($E204="","",MIN($C204*2*$E204/Parameters!$B$4,Parameters!$B$10*$E204/Parameters!$B$4))</f>
        <v/>
      </c>
      <c r="G204" s="50">
        <f>IF($F204="","",MAX(0,$F204-Parameters!$B$9))</f>
        <v/>
      </c>
      <c r="H204" s="50">
        <f>IF($G204="","",$G204*Parameters!$B$6)</f>
        <v/>
      </c>
      <c r="I204" s="50">
        <f>IF($F204="","",$F204-$H204)</f>
        <v/>
      </c>
      <c r="J204" s="50">
        <f>IF($E204="","",($C204+$D204)*$E204/Parameters!$B$4)</f>
        <v/>
      </c>
      <c r="K204" s="50">
        <f>IF($E204="","",$I204+$J204)</f>
        <v/>
      </c>
    </row>
    <row r="205">
      <c r="A205" s="2" t="n"/>
      <c r="B205" s="2" t="n"/>
      <c r="C205" s="50" t="n"/>
      <c r="D205" s="50" t="n"/>
      <c r="E205" s="6" t="n"/>
      <c r="F205" s="50">
        <f>IF($E205="","",MIN($C205*2*$E205/Parameters!$B$4,Parameters!$B$10*$E205/Parameters!$B$4))</f>
        <v/>
      </c>
      <c r="G205" s="50">
        <f>IF($F205="","",MAX(0,$F205-Parameters!$B$9))</f>
        <v/>
      </c>
      <c r="H205" s="50">
        <f>IF($G205="","",$G205*Parameters!$B$6)</f>
        <v/>
      </c>
      <c r="I205" s="50">
        <f>IF($F205="","",$F205-$H205)</f>
        <v/>
      </c>
      <c r="J205" s="50">
        <f>IF($E205="","",($C205+$D205)*$E205/Parameters!$B$4)</f>
        <v/>
      </c>
      <c r="K205" s="50">
        <f>IF($E205="","",$I205+$J205)</f>
        <v/>
      </c>
    </row>
    <row r="206">
      <c r="A206" s="2" t="n"/>
      <c r="B206" s="2" t="n"/>
      <c r="C206" s="50" t="n"/>
      <c r="D206" s="50" t="n"/>
      <c r="E206" s="6" t="n"/>
      <c r="F206" s="50">
        <f>IF($E206="","",MIN($C206*2*$E206/Parameters!$B$4,Parameters!$B$10*$E206/Parameters!$B$4))</f>
        <v/>
      </c>
      <c r="G206" s="50">
        <f>IF($F206="","",MAX(0,$F206-Parameters!$B$9))</f>
        <v/>
      </c>
      <c r="H206" s="50">
        <f>IF($G206="","",$G206*Parameters!$B$6)</f>
        <v/>
      </c>
      <c r="I206" s="50">
        <f>IF($F206="","",$F206-$H206)</f>
        <v/>
      </c>
      <c r="J206" s="50">
        <f>IF($E206="","",($C206+$D206)*$E206/Parameters!$B$4)</f>
        <v/>
      </c>
      <c r="K206" s="50">
        <f>IF($E206="","",$I206+$J206)</f>
        <v/>
      </c>
    </row>
    <row r="207">
      <c r="A207" s="2" t="n"/>
      <c r="B207" s="2" t="n"/>
      <c r="C207" s="50" t="n"/>
      <c r="D207" s="50" t="n"/>
      <c r="E207" s="6" t="n"/>
      <c r="F207" s="50">
        <f>IF($E207="","",MIN($C207*2*$E207/Parameters!$B$4,Parameters!$B$10*$E207/Parameters!$B$4))</f>
        <v/>
      </c>
      <c r="G207" s="50">
        <f>IF($F207="","",MAX(0,$F207-Parameters!$B$9))</f>
        <v/>
      </c>
      <c r="H207" s="50">
        <f>IF($G207="","",$G207*Parameters!$B$6)</f>
        <v/>
      </c>
      <c r="I207" s="50">
        <f>IF($F207="","",$F207-$H207)</f>
        <v/>
      </c>
      <c r="J207" s="50">
        <f>IF($E207="","",($C207+$D207)*$E207/Parameters!$B$4)</f>
        <v/>
      </c>
      <c r="K207" s="50">
        <f>IF($E207="","",$I207+$J207)</f>
        <v/>
      </c>
    </row>
    <row r="208">
      <c r="A208" s="2" t="n"/>
      <c r="B208" s="2" t="n"/>
      <c r="C208" s="50" t="n"/>
      <c r="D208" s="50" t="n"/>
      <c r="E208" s="6" t="n"/>
      <c r="F208" s="50">
        <f>IF($E208="","",MIN($C208*2*$E208/Parameters!$B$4,Parameters!$B$10*$E208/Parameters!$B$4))</f>
        <v/>
      </c>
      <c r="G208" s="50">
        <f>IF($F208="","",MAX(0,$F208-Parameters!$B$9))</f>
        <v/>
      </c>
      <c r="H208" s="50">
        <f>IF($G208="","",$G208*Parameters!$B$6)</f>
        <v/>
      </c>
      <c r="I208" s="50">
        <f>IF($F208="","",$F208-$H208)</f>
        <v/>
      </c>
      <c r="J208" s="50">
        <f>IF($E208="","",($C208+$D208)*$E208/Parameters!$B$4)</f>
        <v/>
      </c>
      <c r="K208" s="50">
        <f>IF($E208="","",$I208+$J208)</f>
        <v/>
      </c>
    </row>
    <row r="209">
      <c r="A209" s="2" t="n"/>
      <c r="B209" s="2" t="n"/>
      <c r="C209" s="50" t="n"/>
      <c r="D209" s="50" t="n"/>
      <c r="E209" s="6" t="n"/>
      <c r="F209" s="50">
        <f>IF($E209="","",MIN($C209*2*$E209/Parameters!$B$4,Parameters!$B$10*$E209/Parameters!$B$4))</f>
        <v/>
      </c>
      <c r="G209" s="50">
        <f>IF($F209="","",MAX(0,$F209-Parameters!$B$9))</f>
        <v/>
      </c>
      <c r="H209" s="50">
        <f>IF($G209="","",$G209*Parameters!$B$6)</f>
        <v/>
      </c>
      <c r="I209" s="50">
        <f>IF($F209="","",$F209-$H209)</f>
        <v/>
      </c>
      <c r="J209" s="50">
        <f>IF($E209="","",($C209+$D209)*$E209/Parameters!$B$4)</f>
        <v/>
      </c>
      <c r="K209" s="50">
        <f>IF($E209="","",$I209+$J209)</f>
        <v/>
      </c>
    </row>
    <row r="210">
      <c r="A210" s="2" t="n"/>
      <c r="B210" s="2" t="n"/>
      <c r="C210" s="50" t="n"/>
      <c r="D210" s="50" t="n"/>
      <c r="E210" s="6" t="n"/>
      <c r="F210" s="50">
        <f>IF($E210="","",MIN($C210*2*$E210/Parameters!$B$4,Parameters!$B$10*$E210/Parameters!$B$4))</f>
        <v/>
      </c>
      <c r="G210" s="50">
        <f>IF($F210="","",MAX(0,$F210-Parameters!$B$9))</f>
        <v/>
      </c>
      <c r="H210" s="50">
        <f>IF($G210="","",$G210*Parameters!$B$6)</f>
        <v/>
      </c>
      <c r="I210" s="50">
        <f>IF($F210="","",$F210-$H210)</f>
        <v/>
      </c>
      <c r="J210" s="50">
        <f>IF($E210="","",($C210+$D210)*$E210/Parameters!$B$4)</f>
        <v/>
      </c>
      <c r="K210" s="50">
        <f>IF($E210="","",$I210+$J210)</f>
        <v/>
      </c>
    </row>
    <row r="211">
      <c r="A211" s="2" t="n"/>
      <c r="B211" s="2" t="n"/>
      <c r="C211" s="50" t="n"/>
      <c r="D211" s="50" t="n"/>
      <c r="E211" s="6" t="n"/>
      <c r="F211" s="50">
        <f>IF($E211="","",MIN($C211*2*$E211/Parameters!$B$4,Parameters!$B$10*$E211/Parameters!$B$4))</f>
        <v/>
      </c>
      <c r="G211" s="50">
        <f>IF($F211="","",MAX(0,$F211-Parameters!$B$9))</f>
        <v/>
      </c>
      <c r="H211" s="50">
        <f>IF($G211="","",$G211*Parameters!$B$6)</f>
        <v/>
      </c>
      <c r="I211" s="50">
        <f>IF($F211="","",$F211-$H211)</f>
        <v/>
      </c>
      <c r="J211" s="50">
        <f>IF($E211="","",($C211+$D211)*$E211/Parameters!$B$4)</f>
        <v/>
      </c>
      <c r="K211" s="50">
        <f>IF($E211="","",$I211+$J211)</f>
        <v/>
      </c>
    </row>
    <row r="212">
      <c r="A212" s="2" t="n"/>
      <c r="B212" s="2" t="n"/>
      <c r="C212" s="50" t="n"/>
      <c r="D212" s="50" t="n"/>
      <c r="E212" s="6" t="n"/>
      <c r="F212" s="50">
        <f>IF($E212="","",MIN($C212*2*$E212/Parameters!$B$4,Parameters!$B$10*$E212/Parameters!$B$4))</f>
        <v/>
      </c>
      <c r="G212" s="50">
        <f>IF($F212="","",MAX(0,$F212-Parameters!$B$9))</f>
        <v/>
      </c>
      <c r="H212" s="50">
        <f>IF($G212="","",$G212*Parameters!$B$6)</f>
        <v/>
      </c>
      <c r="I212" s="50">
        <f>IF($F212="","",$F212-$H212)</f>
        <v/>
      </c>
      <c r="J212" s="50">
        <f>IF($E212="","",($C212+$D212)*$E212/Parameters!$B$4)</f>
        <v/>
      </c>
      <c r="K212" s="50">
        <f>IF($E212="","",$I212+$J212)</f>
        <v/>
      </c>
    </row>
    <row r="213">
      <c r="A213" s="2" t="n"/>
      <c r="B213" s="2" t="n"/>
      <c r="C213" s="50" t="n"/>
      <c r="D213" s="50" t="n"/>
      <c r="E213" s="6" t="n"/>
      <c r="F213" s="50">
        <f>IF($E213="","",MIN($C213*2*$E213/Parameters!$B$4,Parameters!$B$10*$E213/Parameters!$B$4))</f>
        <v/>
      </c>
      <c r="G213" s="50">
        <f>IF($F213="","",MAX(0,$F213-Parameters!$B$9))</f>
        <v/>
      </c>
      <c r="H213" s="50">
        <f>IF($G213="","",$G213*Parameters!$B$6)</f>
        <v/>
      </c>
      <c r="I213" s="50">
        <f>IF($F213="","",$F213-$H213)</f>
        <v/>
      </c>
      <c r="J213" s="50">
        <f>IF($E213="","",($C213+$D213)*$E213/Parameters!$B$4)</f>
        <v/>
      </c>
      <c r="K213" s="50">
        <f>IF($E213="","",$I213+$J213)</f>
        <v/>
      </c>
    </row>
    <row r="214">
      <c r="A214" s="2" t="n"/>
      <c r="B214" s="2" t="n"/>
      <c r="C214" s="50" t="n"/>
      <c r="D214" s="50" t="n"/>
      <c r="E214" s="6" t="n"/>
      <c r="F214" s="50">
        <f>IF($E214="","",MIN($C214*2*$E214/Parameters!$B$4,Parameters!$B$10*$E214/Parameters!$B$4))</f>
        <v/>
      </c>
      <c r="G214" s="50">
        <f>IF($F214="","",MAX(0,$F214-Parameters!$B$9))</f>
        <v/>
      </c>
      <c r="H214" s="50">
        <f>IF($G214="","",$G214*Parameters!$B$6)</f>
        <v/>
      </c>
      <c r="I214" s="50">
        <f>IF($F214="","",$F214-$H214)</f>
        <v/>
      </c>
      <c r="J214" s="50">
        <f>IF($E214="","",($C214+$D214)*$E214/Parameters!$B$4)</f>
        <v/>
      </c>
      <c r="K214" s="50">
        <f>IF($E214="","",$I214+$J214)</f>
        <v/>
      </c>
    </row>
    <row r="215">
      <c r="A215" s="2" t="n"/>
      <c r="B215" s="2" t="n"/>
      <c r="C215" s="50" t="n"/>
      <c r="D215" s="50" t="n"/>
      <c r="E215" s="6" t="n"/>
      <c r="F215" s="50">
        <f>IF($E215="","",MIN($C215*2*$E215/Parameters!$B$4,Parameters!$B$10*$E215/Parameters!$B$4))</f>
        <v/>
      </c>
      <c r="G215" s="50">
        <f>IF($F215="","",MAX(0,$F215-Parameters!$B$9))</f>
        <v/>
      </c>
      <c r="H215" s="50">
        <f>IF($G215="","",$G215*Parameters!$B$6)</f>
        <v/>
      </c>
      <c r="I215" s="50">
        <f>IF($F215="","",$F215-$H215)</f>
        <v/>
      </c>
      <c r="J215" s="50">
        <f>IF($E215="","",($C215+$D215)*$E215/Parameters!$B$4)</f>
        <v/>
      </c>
      <c r="K215" s="50">
        <f>IF($E215="","",$I215+$J215)</f>
        <v/>
      </c>
    </row>
    <row r="216">
      <c r="A216" s="2" t="n"/>
      <c r="B216" s="2" t="n"/>
      <c r="C216" s="50" t="n"/>
      <c r="D216" s="50" t="n"/>
      <c r="E216" s="6" t="n"/>
      <c r="F216" s="50">
        <f>IF($E216="","",MIN($C216*2*$E216/Parameters!$B$4,Parameters!$B$10*$E216/Parameters!$B$4))</f>
        <v/>
      </c>
      <c r="G216" s="50">
        <f>IF($F216="","",MAX(0,$F216-Parameters!$B$9))</f>
        <v/>
      </c>
      <c r="H216" s="50">
        <f>IF($G216="","",$G216*Parameters!$B$6)</f>
        <v/>
      </c>
      <c r="I216" s="50">
        <f>IF($F216="","",$F216-$H216)</f>
        <v/>
      </c>
      <c r="J216" s="50">
        <f>IF($E216="","",($C216+$D216)*$E216/Parameters!$B$4)</f>
        <v/>
      </c>
      <c r="K216" s="50">
        <f>IF($E216="","",$I216+$J216)</f>
        <v/>
      </c>
    </row>
    <row r="217">
      <c r="A217" s="2" t="n"/>
      <c r="B217" s="2" t="n"/>
      <c r="C217" s="50" t="n"/>
      <c r="D217" s="50" t="n"/>
      <c r="E217" s="6" t="n"/>
      <c r="F217" s="50">
        <f>IF($E217="","",MIN($C217*2*$E217/Parameters!$B$4,Parameters!$B$10*$E217/Parameters!$B$4))</f>
        <v/>
      </c>
      <c r="G217" s="50">
        <f>IF($F217="","",MAX(0,$F217-Parameters!$B$9))</f>
        <v/>
      </c>
      <c r="H217" s="50">
        <f>IF($G217="","",$G217*Parameters!$B$6)</f>
        <v/>
      </c>
      <c r="I217" s="50">
        <f>IF($F217="","",$F217-$H217)</f>
        <v/>
      </c>
      <c r="J217" s="50">
        <f>IF($E217="","",($C217+$D217)*$E217/Parameters!$B$4)</f>
        <v/>
      </c>
      <c r="K217" s="50">
        <f>IF($E217="","",$I217+$J217)</f>
        <v/>
      </c>
    </row>
    <row r="218">
      <c r="A218" s="2" t="n"/>
      <c r="B218" s="2" t="n"/>
      <c r="C218" s="50" t="n"/>
      <c r="D218" s="50" t="n"/>
      <c r="E218" s="6" t="n"/>
      <c r="F218" s="50">
        <f>IF($E218="","",MIN($C218*2*$E218/Parameters!$B$4,Parameters!$B$10*$E218/Parameters!$B$4))</f>
        <v/>
      </c>
      <c r="G218" s="50">
        <f>IF($F218="","",MAX(0,$F218-Parameters!$B$9))</f>
        <v/>
      </c>
      <c r="H218" s="50">
        <f>IF($G218="","",$G218*Parameters!$B$6)</f>
        <v/>
      </c>
      <c r="I218" s="50">
        <f>IF($F218="","",$F218-$H218)</f>
        <v/>
      </c>
      <c r="J218" s="50">
        <f>IF($E218="","",($C218+$D218)*$E218/Parameters!$B$4)</f>
        <v/>
      </c>
      <c r="K218" s="50">
        <f>IF($E218="","",$I218+$J218)</f>
        <v/>
      </c>
    </row>
    <row r="219">
      <c r="A219" s="2" t="n"/>
      <c r="B219" s="2" t="n"/>
      <c r="C219" s="50" t="n"/>
      <c r="D219" s="50" t="n"/>
      <c r="E219" s="6" t="n"/>
      <c r="F219" s="50">
        <f>IF($E219="","",MIN($C219*2*$E219/Parameters!$B$4,Parameters!$B$10*$E219/Parameters!$B$4))</f>
        <v/>
      </c>
      <c r="G219" s="50">
        <f>IF($F219="","",MAX(0,$F219-Parameters!$B$9))</f>
        <v/>
      </c>
      <c r="H219" s="50">
        <f>IF($G219="","",$G219*Parameters!$B$6)</f>
        <v/>
      </c>
      <c r="I219" s="50">
        <f>IF($F219="","",$F219-$H219)</f>
        <v/>
      </c>
      <c r="J219" s="50">
        <f>IF($E219="","",($C219+$D219)*$E219/Parameters!$B$4)</f>
        <v/>
      </c>
      <c r="K219" s="50">
        <f>IF($E219="","",$I219+$J219)</f>
        <v/>
      </c>
    </row>
    <row r="220">
      <c r="A220" s="2" t="n"/>
      <c r="B220" s="2" t="n"/>
      <c r="C220" s="50" t="n"/>
      <c r="D220" s="50" t="n"/>
      <c r="E220" s="6" t="n"/>
      <c r="F220" s="50">
        <f>IF($E220="","",MIN($C220*2*$E220/Parameters!$B$4,Parameters!$B$10*$E220/Parameters!$B$4))</f>
        <v/>
      </c>
      <c r="G220" s="50">
        <f>IF($F220="","",MAX(0,$F220-Parameters!$B$9))</f>
        <v/>
      </c>
      <c r="H220" s="50">
        <f>IF($G220="","",$G220*Parameters!$B$6)</f>
        <v/>
      </c>
      <c r="I220" s="50">
        <f>IF($F220="","",$F220-$H220)</f>
        <v/>
      </c>
      <c r="J220" s="50">
        <f>IF($E220="","",($C220+$D220)*$E220/Parameters!$B$4)</f>
        <v/>
      </c>
      <c r="K220" s="50">
        <f>IF($E220="","",$I220+$J220)</f>
        <v/>
      </c>
    </row>
    <row r="221">
      <c r="A221" s="2" t="n"/>
      <c r="B221" s="2" t="n"/>
      <c r="C221" s="50" t="n"/>
      <c r="D221" s="50" t="n"/>
      <c r="E221" s="6" t="n"/>
      <c r="F221" s="50">
        <f>IF($E221="","",MIN($C221*2*$E221/Parameters!$B$4,Parameters!$B$10*$E221/Parameters!$B$4))</f>
        <v/>
      </c>
      <c r="G221" s="50">
        <f>IF($F221="","",MAX(0,$F221-Parameters!$B$9))</f>
        <v/>
      </c>
      <c r="H221" s="50">
        <f>IF($G221="","",$G221*Parameters!$B$6)</f>
        <v/>
      </c>
      <c r="I221" s="50">
        <f>IF($F221="","",$F221-$H221)</f>
        <v/>
      </c>
      <c r="J221" s="50">
        <f>IF($E221="","",($C221+$D221)*$E221/Parameters!$B$4)</f>
        <v/>
      </c>
      <c r="K221" s="50">
        <f>IF($E221="","",$I221+$J221)</f>
        <v/>
      </c>
    </row>
    <row r="222">
      <c r="A222" s="2" t="n"/>
      <c r="B222" s="2" t="n"/>
      <c r="C222" s="50" t="n"/>
      <c r="D222" s="50" t="n"/>
      <c r="E222" s="6" t="n"/>
      <c r="F222" s="50">
        <f>IF($E222="","",MIN($C222*2*$E222/Parameters!$B$4,Parameters!$B$10*$E222/Parameters!$B$4))</f>
        <v/>
      </c>
      <c r="G222" s="50">
        <f>IF($F222="","",MAX(0,$F222-Parameters!$B$9))</f>
        <v/>
      </c>
      <c r="H222" s="50">
        <f>IF($G222="","",$G222*Parameters!$B$6)</f>
        <v/>
      </c>
      <c r="I222" s="50">
        <f>IF($F222="","",$F222-$H222)</f>
        <v/>
      </c>
      <c r="J222" s="50">
        <f>IF($E222="","",($C222+$D222)*$E222/Parameters!$B$4)</f>
        <v/>
      </c>
      <c r="K222" s="50">
        <f>IF($E222="","",$I222+$J222)</f>
        <v/>
      </c>
    </row>
    <row r="223">
      <c r="A223" s="2" t="n"/>
      <c r="B223" s="2" t="n"/>
      <c r="C223" s="50" t="n"/>
      <c r="D223" s="50" t="n"/>
      <c r="E223" s="6" t="n"/>
      <c r="F223" s="50">
        <f>IF($E223="","",MIN($C223*2*$E223/Parameters!$B$4,Parameters!$B$10*$E223/Parameters!$B$4))</f>
        <v/>
      </c>
      <c r="G223" s="50">
        <f>IF($F223="","",MAX(0,$F223-Parameters!$B$9))</f>
        <v/>
      </c>
      <c r="H223" s="50">
        <f>IF($G223="","",$G223*Parameters!$B$6)</f>
        <v/>
      </c>
      <c r="I223" s="50">
        <f>IF($F223="","",$F223-$H223)</f>
        <v/>
      </c>
      <c r="J223" s="50">
        <f>IF($E223="","",($C223+$D223)*$E223/Parameters!$B$4)</f>
        <v/>
      </c>
      <c r="K223" s="50">
        <f>IF($E223="","",$I223+$J223)</f>
        <v/>
      </c>
    </row>
    <row r="224">
      <c r="A224" s="2" t="n"/>
      <c r="B224" s="2" t="n"/>
      <c r="C224" s="50" t="n"/>
      <c r="D224" s="50" t="n"/>
      <c r="E224" s="6" t="n"/>
      <c r="F224" s="50">
        <f>IF($E224="","",MIN($C224*2*$E224/Parameters!$B$4,Parameters!$B$10*$E224/Parameters!$B$4))</f>
        <v/>
      </c>
      <c r="G224" s="50">
        <f>IF($F224="","",MAX(0,$F224-Parameters!$B$9))</f>
        <v/>
      </c>
      <c r="H224" s="50">
        <f>IF($G224="","",$G224*Parameters!$B$6)</f>
        <v/>
      </c>
      <c r="I224" s="50">
        <f>IF($F224="","",$F224-$H224)</f>
        <v/>
      </c>
      <c r="J224" s="50">
        <f>IF($E224="","",($C224+$D224)*$E224/Parameters!$B$4)</f>
        <v/>
      </c>
      <c r="K224" s="50">
        <f>IF($E224="","",$I224+$J224)</f>
        <v/>
      </c>
    </row>
    <row r="225">
      <c r="A225" s="2" t="n"/>
      <c r="B225" s="2" t="n"/>
      <c r="C225" s="50" t="n"/>
      <c r="D225" s="50" t="n"/>
      <c r="E225" s="6" t="n"/>
      <c r="F225" s="50">
        <f>IF($E225="","",MIN($C225*2*$E225/Parameters!$B$4,Parameters!$B$10*$E225/Parameters!$B$4))</f>
        <v/>
      </c>
      <c r="G225" s="50">
        <f>IF($F225="","",MAX(0,$F225-Parameters!$B$9))</f>
        <v/>
      </c>
      <c r="H225" s="50">
        <f>IF($G225="","",$G225*Parameters!$B$6)</f>
        <v/>
      </c>
      <c r="I225" s="50">
        <f>IF($F225="","",$F225-$H225)</f>
        <v/>
      </c>
      <c r="J225" s="50">
        <f>IF($E225="","",($C225+$D225)*$E225/Parameters!$B$4)</f>
        <v/>
      </c>
      <c r="K225" s="50">
        <f>IF($E225="","",$I225+$J225)</f>
        <v/>
      </c>
    </row>
    <row r="226">
      <c r="A226" s="2" t="n"/>
      <c r="B226" s="2" t="n"/>
      <c r="C226" s="50" t="n"/>
      <c r="D226" s="50" t="n"/>
      <c r="E226" s="6" t="n"/>
      <c r="F226" s="50">
        <f>IF($E226="","",MIN($C226*2*$E226/Parameters!$B$4,Parameters!$B$10*$E226/Parameters!$B$4))</f>
        <v/>
      </c>
      <c r="G226" s="50">
        <f>IF($F226="","",MAX(0,$F226-Parameters!$B$9))</f>
        <v/>
      </c>
      <c r="H226" s="50">
        <f>IF($G226="","",$G226*Parameters!$B$6)</f>
        <v/>
      </c>
      <c r="I226" s="50">
        <f>IF($F226="","",$F226-$H226)</f>
        <v/>
      </c>
      <c r="J226" s="50">
        <f>IF($E226="","",($C226+$D226)*$E226/Parameters!$B$4)</f>
        <v/>
      </c>
      <c r="K226" s="50">
        <f>IF($E226="","",$I226+$J226)</f>
        <v/>
      </c>
    </row>
    <row r="227">
      <c r="A227" s="2" t="n"/>
      <c r="B227" s="2" t="n"/>
      <c r="C227" s="50" t="n"/>
      <c r="D227" s="50" t="n"/>
      <c r="E227" s="6" t="n"/>
      <c r="F227" s="50">
        <f>IF($E227="","",MIN($C227*2*$E227/Parameters!$B$4,Parameters!$B$10*$E227/Parameters!$B$4))</f>
        <v/>
      </c>
      <c r="G227" s="50">
        <f>IF($F227="","",MAX(0,$F227-Parameters!$B$9))</f>
        <v/>
      </c>
      <c r="H227" s="50">
        <f>IF($G227="","",$G227*Parameters!$B$6)</f>
        <v/>
      </c>
      <c r="I227" s="50">
        <f>IF($F227="","",$F227-$H227)</f>
        <v/>
      </c>
      <c r="J227" s="50">
        <f>IF($E227="","",($C227+$D227)*$E227/Parameters!$B$4)</f>
        <v/>
      </c>
      <c r="K227" s="50">
        <f>IF($E227="","",$I227+$J227)</f>
        <v/>
      </c>
    </row>
    <row r="228">
      <c r="A228" s="2" t="n"/>
      <c r="B228" s="2" t="n"/>
      <c r="C228" s="50" t="n"/>
      <c r="D228" s="50" t="n"/>
      <c r="E228" s="6" t="n"/>
      <c r="F228" s="50">
        <f>IF($E228="","",MIN($C228*2*$E228/Parameters!$B$4,Parameters!$B$10*$E228/Parameters!$B$4))</f>
        <v/>
      </c>
      <c r="G228" s="50">
        <f>IF($F228="","",MAX(0,$F228-Parameters!$B$9))</f>
        <v/>
      </c>
      <c r="H228" s="50">
        <f>IF($G228="","",$G228*Parameters!$B$6)</f>
        <v/>
      </c>
      <c r="I228" s="50">
        <f>IF($F228="","",$F228-$H228)</f>
        <v/>
      </c>
      <c r="J228" s="50">
        <f>IF($E228="","",($C228+$D228)*$E228/Parameters!$B$4)</f>
        <v/>
      </c>
      <c r="K228" s="50">
        <f>IF($E228="","",$I228+$J228)</f>
        <v/>
      </c>
    </row>
    <row r="229">
      <c r="A229" s="2" t="n"/>
      <c r="B229" s="2" t="n"/>
      <c r="C229" s="50" t="n"/>
      <c r="D229" s="50" t="n"/>
      <c r="E229" s="6" t="n"/>
      <c r="F229" s="50">
        <f>IF($E229="","",MIN($C229*2*$E229/Parameters!$B$4,Parameters!$B$10*$E229/Parameters!$B$4))</f>
        <v/>
      </c>
      <c r="G229" s="50">
        <f>IF($F229="","",MAX(0,$F229-Parameters!$B$9))</f>
        <v/>
      </c>
      <c r="H229" s="50">
        <f>IF($G229="","",$G229*Parameters!$B$6)</f>
        <v/>
      </c>
      <c r="I229" s="50">
        <f>IF($F229="","",$F229-$H229)</f>
        <v/>
      </c>
      <c r="J229" s="50">
        <f>IF($E229="","",($C229+$D229)*$E229/Parameters!$B$4)</f>
        <v/>
      </c>
      <c r="K229" s="50">
        <f>IF($E229="","",$I229+$J229)</f>
        <v/>
      </c>
    </row>
    <row r="230">
      <c r="A230" s="2" t="n"/>
      <c r="B230" s="2" t="n"/>
      <c r="C230" s="50" t="n"/>
      <c r="D230" s="50" t="n"/>
      <c r="E230" s="6" t="n"/>
      <c r="F230" s="50">
        <f>IF($E230="","",MIN($C230*2*$E230/Parameters!$B$4,Parameters!$B$10*$E230/Parameters!$B$4))</f>
        <v/>
      </c>
      <c r="G230" s="50">
        <f>IF($F230="","",MAX(0,$F230-Parameters!$B$9))</f>
        <v/>
      </c>
      <c r="H230" s="50">
        <f>IF($G230="","",$G230*Parameters!$B$6)</f>
        <v/>
      </c>
      <c r="I230" s="50">
        <f>IF($F230="","",$F230-$H230)</f>
        <v/>
      </c>
      <c r="J230" s="50">
        <f>IF($E230="","",($C230+$D230)*$E230/Parameters!$B$4)</f>
        <v/>
      </c>
      <c r="K230" s="50">
        <f>IF($E230="","",$I230+$J230)</f>
        <v/>
      </c>
    </row>
    <row r="231">
      <c r="A231" s="2" t="n"/>
      <c r="B231" s="2" t="n"/>
      <c r="C231" s="50" t="n"/>
      <c r="D231" s="50" t="n"/>
      <c r="E231" s="6" t="n"/>
      <c r="F231" s="50">
        <f>IF($E231="","",MIN($C231*2*$E231/Parameters!$B$4,Parameters!$B$10*$E231/Parameters!$B$4))</f>
        <v/>
      </c>
      <c r="G231" s="50">
        <f>IF($F231="","",MAX(0,$F231-Parameters!$B$9))</f>
        <v/>
      </c>
      <c r="H231" s="50">
        <f>IF($G231="","",$G231*Parameters!$B$6)</f>
        <v/>
      </c>
      <c r="I231" s="50">
        <f>IF($F231="","",$F231-$H231)</f>
        <v/>
      </c>
      <c r="J231" s="50">
        <f>IF($E231="","",($C231+$D231)*$E231/Parameters!$B$4)</f>
        <v/>
      </c>
      <c r="K231" s="50">
        <f>IF($E231="","",$I231+$J231)</f>
        <v/>
      </c>
    </row>
    <row r="232">
      <c r="A232" s="2" t="n"/>
      <c r="B232" s="2" t="n"/>
      <c r="C232" s="50" t="n"/>
      <c r="D232" s="50" t="n"/>
      <c r="E232" s="6" t="n"/>
      <c r="F232" s="50">
        <f>IF($E232="","",MIN($C232*2*$E232/Parameters!$B$4,Parameters!$B$10*$E232/Parameters!$B$4))</f>
        <v/>
      </c>
      <c r="G232" s="50">
        <f>IF($F232="","",MAX(0,$F232-Parameters!$B$9))</f>
        <v/>
      </c>
      <c r="H232" s="50">
        <f>IF($G232="","",$G232*Parameters!$B$6)</f>
        <v/>
      </c>
      <c r="I232" s="50">
        <f>IF($F232="","",$F232-$H232)</f>
        <v/>
      </c>
      <c r="J232" s="50">
        <f>IF($E232="","",($C232+$D232)*$E232/Parameters!$B$4)</f>
        <v/>
      </c>
      <c r="K232" s="50">
        <f>IF($E232="","",$I232+$J232)</f>
        <v/>
      </c>
    </row>
    <row r="233">
      <c r="A233" s="2" t="n"/>
      <c r="B233" s="2" t="n"/>
      <c r="C233" s="50" t="n"/>
      <c r="D233" s="50" t="n"/>
      <c r="E233" s="6" t="n"/>
      <c r="F233" s="50">
        <f>IF($E233="","",MIN($C233*2*$E233/Parameters!$B$4,Parameters!$B$10*$E233/Parameters!$B$4))</f>
        <v/>
      </c>
      <c r="G233" s="50">
        <f>IF($F233="","",MAX(0,$F233-Parameters!$B$9))</f>
        <v/>
      </c>
      <c r="H233" s="50">
        <f>IF($G233="","",$G233*Parameters!$B$6)</f>
        <v/>
      </c>
      <c r="I233" s="50">
        <f>IF($F233="","",$F233-$H233)</f>
        <v/>
      </c>
      <c r="J233" s="50">
        <f>IF($E233="","",($C233+$D233)*$E233/Parameters!$B$4)</f>
        <v/>
      </c>
      <c r="K233" s="50">
        <f>IF($E233="","",$I233+$J233)</f>
        <v/>
      </c>
    </row>
    <row r="234">
      <c r="A234" s="2" t="n"/>
      <c r="B234" s="2" t="n"/>
      <c r="C234" s="50" t="n"/>
      <c r="D234" s="50" t="n"/>
      <c r="E234" s="6" t="n"/>
      <c r="F234" s="50">
        <f>IF($E234="","",MIN($C234*2*$E234/Parameters!$B$4,Parameters!$B$10*$E234/Parameters!$B$4))</f>
        <v/>
      </c>
      <c r="G234" s="50">
        <f>IF($F234="","",MAX(0,$F234-Parameters!$B$9))</f>
        <v/>
      </c>
      <c r="H234" s="50">
        <f>IF($G234="","",$G234*Parameters!$B$6)</f>
        <v/>
      </c>
      <c r="I234" s="50">
        <f>IF($F234="","",$F234-$H234)</f>
        <v/>
      </c>
      <c r="J234" s="50">
        <f>IF($E234="","",($C234+$D234)*$E234/Parameters!$B$4)</f>
        <v/>
      </c>
      <c r="K234" s="50">
        <f>IF($E234="","",$I234+$J234)</f>
        <v/>
      </c>
    </row>
    <row r="235">
      <c r="A235" s="2" t="n"/>
      <c r="B235" s="2" t="n"/>
      <c r="C235" s="50" t="n"/>
      <c r="D235" s="50" t="n"/>
      <c r="E235" s="6" t="n"/>
      <c r="F235" s="50">
        <f>IF($E235="","",MIN($C235*2*$E235/Parameters!$B$4,Parameters!$B$10*$E235/Parameters!$B$4))</f>
        <v/>
      </c>
      <c r="G235" s="50">
        <f>IF($F235="","",MAX(0,$F235-Parameters!$B$9))</f>
        <v/>
      </c>
      <c r="H235" s="50">
        <f>IF($G235="","",$G235*Parameters!$B$6)</f>
        <v/>
      </c>
      <c r="I235" s="50">
        <f>IF($F235="","",$F235-$H235)</f>
        <v/>
      </c>
      <c r="J235" s="50">
        <f>IF($E235="","",($C235+$D235)*$E235/Parameters!$B$4)</f>
        <v/>
      </c>
      <c r="K235" s="50">
        <f>IF($E235="","",$I235+$J235)</f>
        <v/>
      </c>
    </row>
    <row r="236">
      <c r="A236" s="2" t="n"/>
      <c r="B236" s="2" t="n"/>
      <c r="C236" s="50" t="n"/>
      <c r="D236" s="50" t="n"/>
      <c r="E236" s="6" t="n"/>
      <c r="F236" s="50">
        <f>IF($E236="","",MIN($C236*2*$E236/Parameters!$B$4,Parameters!$B$10*$E236/Parameters!$B$4))</f>
        <v/>
      </c>
      <c r="G236" s="50">
        <f>IF($F236="","",MAX(0,$F236-Parameters!$B$9))</f>
        <v/>
      </c>
      <c r="H236" s="50">
        <f>IF($G236="","",$G236*Parameters!$B$6)</f>
        <v/>
      </c>
      <c r="I236" s="50">
        <f>IF($F236="","",$F236-$H236)</f>
        <v/>
      </c>
      <c r="J236" s="50">
        <f>IF($E236="","",($C236+$D236)*$E236/Parameters!$B$4)</f>
        <v/>
      </c>
      <c r="K236" s="50">
        <f>IF($E236="","",$I236+$J236)</f>
        <v/>
      </c>
    </row>
    <row r="237">
      <c r="A237" s="2" t="n"/>
      <c r="B237" s="2" t="n"/>
      <c r="C237" s="50" t="n"/>
      <c r="D237" s="50" t="n"/>
      <c r="E237" s="6" t="n"/>
      <c r="F237" s="50">
        <f>IF($E237="","",MIN($C237*2*$E237/Parameters!$B$4,Parameters!$B$10*$E237/Parameters!$B$4))</f>
        <v/>
      </c>
      <c r="G237" s="50">
        <f>IF($F237="","",MAX(0,$F237-Parameters!$B$9))</f>
        <v/>
      </c>
      <c r="H237" s="50">
        <f>IF($G237="","",$G237*Parameters!$B$6)</f>
        <v/>
      </c>
      <c r="I237" s="50">
        <f>IF($F237="","",$F237-$H237)</f>
        <v/>
      </c>
      <c r="J237" s="50">
        <f>IF($E237="","",($C237+$D237)*$E237/Parameters!$B$4)</f>
        <v/>
      </c>
      <c r="K237" s="50">
        <f>IF($E237="","",$I237+$J237)</f>
        <v/>
      </c>
    </row>
    <row r="238">
      <c r="A238" s="2" t="n"/>
      <c r="B238" s="2" t="n"/>
      <c r="C238" s="50" t="n"/>
      <c r="D238" s="50" t="n"/>
      <c r="E238" s="6" t="n"/>
      <c r="F238" s="50">
        <f>IF($E238="","",MIN($C238*2*$E238/Parameters!$B$4,Parameters!$B$10*$E238/Parameters!$B$4))</f>
        <v/>
      </c>
      <c r="G238" s="50">
        <f>IF($F238="","",MAX(0,$F238-Parameters!$B$9))</f>
        <v/>
      </c>
      <c r="H238" s="50">
        <f>IF($G238="","",$G238*Parameters!$B$6)</f>
        <v/>
      </c>
      <c r="I238" s="50">
        <f>IF($F238="","",$F238-$H238)</f>
        <v/>
      </c>
      <c r="J238" s="50">
        <f>IF($E238="","",($C238+$D238)*$E238/Parameters!$B$4)</f>
        <v/>
      </c>
      <c r="K238" s="50">
        <f>IF($E238="","",$I238+$J238)</f>
        <v/>
      </c>
    </row>
    <row r="239">
      <c r="A239" s="2" t="n"/>
      <c r="B239" s="2" t="n"/>
      <c r="C239" s="50" t="n"/>
      <c r="D239" s="50" t="n"/>
      <c r="E239" s="6" t="n"/>
      <c r="F239" s="50">
        <f>IF($E239="","",MIN($C239*2*$E239/Parameters!$B$4,Parameters!$B$10*$E239/Parameters!$B$4))</f>
        <v/>
      </c>
      <c r="G239" s="50">
        <f>IF($F239="","",MAX(0,$F239-Parameters!$B$9))</f>
        <v/>
      </c>
      <c r="H239" s="50">
        <f>IF($G239="","",$G239*Parameters!$B$6)</f>
        <v/>
      </c>
      <c r="I239" s="50">
        <f>IF($F239="","",$F239-$H239)</f>
        <v/>
      </c>
      <c r="J239" s="50">
        <f>IF($E239="","",($C239+$D239)*$E239/Parameters!$B$4)</f>
        <v/>
      </c>
      <c r="K239" s="50">
        <f>IF($E239="","",$I239+$J239)</f>
        <v/>
      </c>
    </row>
    <row r="240">
      <c r="A240" s="2" t="n"/>
      <c r="B240" s="2" t="n"/>
      <c r="C240" s="50" t="n"/>
      <c r="D240" s="50" t="n"/>
      <c r="E240" s="6" t="n"/>
      <c r="F240" s="50">
        <f>IF($E240="","",MIN($C240*2*$E240/Parameters!$B$4,Parameters!$B$10*$E240/Parameters!$B$4))</f>
        <v/>
      </c>
      <c r="G240" s="50">
        <f>IF($F240="","",MAX(0,$F240-Parameters!$B$9))</f>
        <v/>
      </c>
      <c r="H240" s="50">
        <f>IF($G240="","",$G240*Parameters!$B$6)</f>
        <v/>
      </c>
      <c r="I240" s="50">
        <f>IF($F240="","",$F240-$H240)</f>
        <v/>
      </c>
      <c r="J240" s="50">
        <f>IF($E240="","",($C240+$D240)*$E240/Parameters!$B$4)</f>
        <v/>
      </c>
      <c r="K240" s="50">
        <f>IF($E240="","",$I240+$J240)</f>
        <v/>
      </c>
    </row>
    <row r="241">
      <c r="A241" s="2" t="n"/>
      <c r="B241" s="2" t="n"/>
      <c r="C241" s="50" t="n"/>
      <c r="D241" s="50" t="n"/>
      <c r="E241" s="6" t="n"/>
      <c r="F241" s="50">
        <f>IF($E241="","",MIN($C241*2*$E241/Parameters!$B$4,Parameters!$B$10*$E241/Parameters!$B$4))</f>
        <v/>
      </c>
      <c r="G241" s="50">
        <f>IF($F241="","",MAX(0,$F241-Parameters!$B$9))</f>
        <v/>
      </c>
      <c r="H241" s="50">
        <f>IF($G241="","",$G241*Parameters!$B$6)</f>
        <v/>
      </c>
      <c r="I241" s="50">
        <f>IF($F241="","",$F241-$H241)</f>
        <v/>
      </c>
      <c r="J241" s="50">
        <f>IF($E241="","",($C241+$D241)*$E241/Parameters!$B$4)</f>
        <v/>
      </c>
      <c r="K241" s="50">
        <f>IF($E241="","",$I241+$J241)</f>
        <v/>
      </c>
    </row>
    <row r="242">
      <c r="A242" s="2" t="n"/>
      <c r="B242" s="2" t="n"/>
      <c r="C242" s="50" t="n"/>
      <c r="D242" s="50" t="n"/>
      <c r="E242" s="6" t="n"/>
      <c r="F242" s="50">
        <f>IF($E242="","",MIN($C242*2*$E242/Parameters!$B$4,Parameters!$B$10*$E242/Parameters!$B$4))</f>
        <v/>
      </c>
      <c r="G242" s="50">
        <f>IF($F242="","",MAX(0,$F242-Parameters!$B$9))</f>
        <v/>
      </c>
      <c r="H242" s="50">
        <f>IF($G242="","",$G242*Parameters!$B$6)</f>
        <v/>
      </c>
      <c r="I242" s="50">
        <f>IF($F242="","",$F242-$H242)</f>
        <v/>
      </c>
      <c r="J242" s="50">
        <f>IF($E242="","",($C242+$D242)*$E242/Parameters!$B$4)</f>
        <v/>
      </c>
      <c r="K242" s="50">
        <f>IF($E242="","",$I242+$J242)</f>
        <v/>
      </c>
    </row>
    <row r="243">
      <c r="A243" s="2" t="n"/>
      <c r="B243" s="2" t="n"/>
      <c r="C243" s="50" t="n"/>
      <c r="D243" s="50" t="n"/>
      <c r="E243" s="6" t="n"/>
      <c r="F243" s="50">
        <f>IF($E243="","",MIN($C243*2*$E243/Parameters!$B$4,Parameters!$B$10*$E243/Parameters!$B$4))</f>
        <v/>
      </c>
      <c r="G243" s="50">
        <f>IF($F243="","",MAX(0,$F243-Parameters!$B$9))</f>
        <v/>
      </c>
      <c r="H243" s="50">
        <f>IF($G243="","",$G243*Parameters!$B$6)</f>
        <v/>
      </c>
      <c r="I243" s="50">
        <f>IF($F243="","",$F243-$H243)</f>
        <v/>
      </c>
      <c r="J243" s="50">
        <f>IF($E243="","",($C243+$D243)*$E243/Parameters!$B$4)</f>
        <v/>
      </c>
      <c r="K243" s="50">
        <f>IF($E243="","",$I243+$J243)</f>
        <v/>
      </c>
    </row>
    <row r="244">
      <c r="A244" s="2" t="n"/>
      <c r="B244" s="2" t="n"/>
      <c r="C244" s="50" t="n"/>
      <c r="D244" s="50" t="n"/>
      <c r="E244" s="6" t="n"/>
      <c r="F244" s="50">
        <f>IF($E244="","",MIN($C244*2*$E244/Parameters!$B$4,Parameters!$B$10*$E244/Parameters!$B$4))</f>
        <v/>
      </c>
      <c r="G244" s="50">
        <f>IF($F244="","",MAX(0,$F244-Parameters!$B$9))</f>
        <v/>
      </c>
      <c r="H244" s="50">
        <f>IF($G244="","",$G244*Parameters!$B$6)</f>
        <v/>
      </c>
      <c r="I244" s="50">
        <f>IF($F244="","",$F244-$H244)</f>
        <v/>
      </c>
      <c r="J244" s="50">
        <f>IF($E244="","",($C244+$D244)*$E244/Parameters!$B$4)</f>
        <v/>
      </c>
      <c r="K244" s="50">
        <f>IF($E244="","",$I244+$J244)</f>
        <v/>
      </c>
    </row>
    <row r="245">
      <c r="A245" s="2" t="n"/>
      <c r="B245" s="2" t="n"/>
      <c r="C245" s="50" t="n"/>
      <c r="D245" s="50" t="n"/>
      <c r="E245" s="6" t="n"/>
      <c r="F245" s="50">
        <f>IF($E245="","",MIN($C245*2*$E245/Parameters!$B$4,Parameters!$B$10*$E245/Parameters!$B$4))</f>
        <v/>
      </c>
      <c r="G245" s="50">
        <f>IF($F245="","",MAX(0,$F245-Parameters!$B$9))</f>
        <v/>
      </c>
      <c r="H245" s="50">
        <f>IF($G245="","",$G245*Parameters!$B$6)</f>
        <v/>
      </c>
      <c r="I245" s="50">
        <f>IF($F245="","",$F245-$H245)</f>
        <v/>
      </c>
      <c r="J245" s="50">
        <f>IF($E245="","",($C245+$D245)*$E245/Parameters!$B$4)</f>
        <v/>
      </c>
      <c r="K245" s="50">
        <f>IF($E245="","",$I245+$J245)</f>
        <v/>
      </c>
    </row>
    <row r="246">
      <c r="A246" s="2" t="n"/>
      <c r="B246" s="2" t="n"/>
      <c r="C246" s="50" t="n"/>
      <c r="D246" s="50" t="n"/>
      <c r="E246" s="6" t="n"/>
      <c r="F246" s="50">
        <f>IF($E246="","",MIN($C246*2*$E246/Parameters!$B$4,Parameters!$B$10*$E246/Parameters!$B$4))</f>
        <v/>
      </c>
      <c r="G246" s="50">
        <f>IF($F246="","",MAX(0,$F246-Parameters!$B$9))</f>
        <v/>
      </c>
      <c r="H246" s="50">
        <f>IF($G246="","",$G246*Parameters!$B$6)</f>
        <v/>
      </c>
      <c r="I246" s="50">
        <f>IF($F246="","",$F246-$H246)</f>
        <v/>
      </c>
      <c r="J246" s="50">
        <f>IF($E246="","",($C246+$D246)*$E246/Parameters!$B$4)</f>
        <v/>
      </c>
      <c r="K246" s="50">
        <f>IF($E246="","",$I246+$J246)</f>
        <v/>
      </c>
    </row>
    <row r="247">
      <c r="A247" s="2" t="n"/>
      <c r="B247" s="2" t="n"/>
      <c r="C247" s="50" t="n"/>
      <c r="D247" s="50" t="n"/>
      <c r="E247" s="6" t="n"/>
      <c r="F247" s="50">
        <f>IF($E247="","",MIN($C247*2*$E247/Parameters!$B$4,Parameters!$B$10*$E247/Parameters!$B$4))</f>
        <v/>
      </c>
      <c r="G247" s="50">
        <f>IF($F247="","",MAX(0,$F247-Parameters!$B$9))</f>
        <v/>
      </c>
      <c r="H247" s="50">
        <f>IF($G247="","",$G247*Parameters!$B$6)</f>
        <v/>
      </c>
      <c r="I247" s="50">
        <f>IF($F247="","",$F247-$H247)</f>
        <v/>
      </c>
      <c r="J247" s="50">
        <f>IF($E247="","",($C247+$D247)*$E247/Parameters!$B$4)</f>
        <v/>
      </c>
      <c r="K247" s="50">
        <f>IF($E247="","",$I247+$J247)</f>
        <v/>
      </c>
    </row>
    <row r="248">
      <c r="A248" s="2" t="n"/>
      <c r="B248" s="2" t="n"/>
      <c r="C248" s="50" t="n"/>
      <c r="D248" s="50" t="n"/>
      <c r="E248" s="6" t="n"/>
      <c r="F248" s="50">
        <f>IF($E248="","",MIN($C248*2*$E248/Parameters!$B$4,Parameters!$B$10*$E248/Parameters!$B$4))</f>
        <v/>
      </c>
      <c r="G248" s="50">
        <f>IF($F248="","",MAX(0,$F248-Parameters!$B$9))</f>
        <v/>
      </c>
      <c r="H248" s="50">
        <f>IF($G248="","",$G248*Parameters!$B$6)</f>
        <v/>
      </c>
      <c r="I248" s="50">
        <f>IF($F248="","",$F248-$H248)</f>
        <v/>
      </c>
      <c r="J248" s="50">
        <f>IF($E248="","",($C248+$D248)*$E248/Parameters!$B$4)</f>
        <v/>
      </c>
      <c r="K248" s="50">
        <f>IF($E248="","",$I248+$J248)</f>
        <v/>
      </c>
    </row>
    <row r="249">
      <c r="A249" s="2" t="n"/>
      <c r="B249" s="2" t="n"/>
      <c r="C249" s="50" t="n"/>
      <c r="D249" s="50" t="n"/>
      <c r="E249" s="6" t="n"/>
      <c r="F249" s="50">
        <f>IF($E249="","",MIN($C249*2*$E249/Parameters!$B$4,Parameters!$B$10*$E249/Parameters!$B$4))</f>
        <v/>
      </c>
      <c r="G249" s="50">
        <f>IF($F249="","",MAX(0,$F249-Parameters!$B$9))</f>
        <v/>
      </c>
      <c r="H249" s="50">
        <f>IF($G249="","",$G249*Parameters!$B$6)</f>
        <v/>
      </c>
      <c r="I249" s="50">
        <f>IF($F249="","",$F249-$H249)</f>
        <v/>
      </c>
      <c r="J249" s="50">
        <f>IF($E249="","",($C249+$D249)*$E249/Parameters!$B$4)</f>
        <v/>
      </c>
      <c r="K249" s="50">
        <f>IF($E249="","",$I249+$J249)</f>
        <v/>
      </c>
    </row>
    <row r="250">
      <c r="A250" s="2" t="n"/>
      <c r="B250" s="2" t="n"/>
      <c r="C250" s="50" t="n"/>
      <c r="D250" s="50" t="n"/>
      <c r="E250" s="6" t="n"/>
      <c r="F250" s="50">
        <f>IF($E250="","",MIN($C250*2*$E250/Parameters!$B$4,Parameters!$B$10*$E250/Parameters!$B$4))</f>
        <v/>
      </c>
      <c r="G250" s="50">
        <f>IF($F250="","",MAX(0,$F250-Parameters!$B$9))</f>
        <v/>
      </c>
      <c r="H250" s="50">
        <f>IF($G250="","",$G250*Parameters!$B$6)</f>
        <v/>
      </c>
      <c r="I250" s="50">
        <f>IF($F250="","",$F250-$H250)</f>
        <v/>
      </c>
      <c r="J250" s="50">
        <f>IF($E250="","",($C250+$D250)*$E250/Parameters!$B$4)</f>
        <v/>
      </c>
      <c r="K250" s="50">
        <f>IF($E250="","",$I250+$J250)</f>
        <v/>
      </c>
    </row>
    <row r="251">
      <c r="A251" s="2" t="n"/>
      <c r="B251" s="2" t="n"/>
      <c r="C251" s="50" t="n"/>
      <c r="D251" s="50" t="n"/>
      <c r="E251" s="6" t="n"/>
      <c r="F251" s="50">
        <f>IF($E251="","",MIN($C251*2*$E251/Parameters!$B$4,Parameters!$B$10*$E251/Parameters!$B$4))</f>
        <v/>
      </c>
      <c r="G251" s="50">
        <f>IF($F251="","",MAX(0,$F251-Parameters!$B$9))</f>
        <v/>
      </c>
      <c r="H251" s="50">
        <f>IF($G251="","",$G251*Parameters!$B$6)</f>
        <v/>
      </c>
      <c r="I251" s="50">
        <f>IF($F251="","",$F251-$H251)</f>
        <v/>
      </c>
      <c r="J251" s="50">
        <f>IF($E251="","",($C251+$D251)*$E251/Parameters!$B$4)</f>
        <v/>
      </c>
      <c r="K251" s="50">
        <f>IF($E251="","",$I251+$J251)</f>
        <v/>
      </c>
    </row>
    <row r="252">
      <c r="A252" s="2" t="n"/>
      <c r="B252" s="2" t="n"/>
      <c r="C252" s="50" t="n"/>
      <c r="D252" s="50" t="n"/>
      <c r="E252" s="6" t="n"/>
      <c r="F252" s="50">
        <f>IF($E252="","",MIN($C252*2*$E252/Parameters!$B$4,Parameters!$B$10*$E252/Parameters!$B$4))</f>
        <v/>
      </c>
      <c r="G252" s="50">
        <f>IF($F252="","",MAX(0,$F252-Parameters!$B$9))</f>
        <v/>
      </c>
      <c r="H252" s="50">
        <f>IF($G252="","",$G252*Parameters!$B$6)</f>
        <v/>
      </c>
      <c r="I252" s="50">
        <f>IF($F252="","",$F252-$H252)</f>
        <v/>
      </c>
      <c r="J252" s="50">
        <f>IF($E252="","",($C252+$D252)*$E252/Parameters!$B$4)</f>
        <v/>
      </c>
      <c r="K252" s="50">
        <f>IF($E252="","",$I252+$J252)</f>
        <v/>
      </c>
    </row>
    <row r="253">
      <c r="A253" s="2" t="n"/>
      <c r="B253" s="2" t="n"/>
      <c r="C253" s="50" t="n"/>
      <c r="D253" s="50" t="n"/>
      <c r="E253" s="6" t="n"/>
      <c r="F253" s="50">
        <f>IF($E253="","",MIN($C253*2*$E253/Parameters!$B$4,Parameters!$B$10*$E253/Parameters!$B$4))</f>
        <v/>
      </c>
      <c r="G253" s="50">
        <f>IF($F253="","",MAX(0,$F253-Parameters!$B$9))</f>
        <v/>
      </c>
      <c r="H253" s="50">
        <f>IF($G253="","",$G253*Parameters!$B$6)</f>
        <v/>
      </c>
      <c r="I253" s="50">
        <f>IF($F253="","",$F253-$H253)</f>
        <v/>
      </c>
      <c r="J253" s="50">
        <f>IF($E253="","",($C253+$D253)*$E253/Parameters!$B$4)</f>
        <v/>
      </c>
      <c r="K253" s="50">
        <f>IF($E253="","",$I253+$J253)</f>
        <v/>
      </c>
    </row>
    <row r="254">
      <c r="A254" s="2" t="n"/>
      <c r="B254" s="2" t="n"/>
      <c r="C254" s="50" t="n"/>
      <c r="D254" s="50" t="n"/>
      <c r="E254" s="6" t="n"/>
      <c r="F254" s="50">
        <f>IF($E254="","",MIN($C254*2*$E254/Parameters!$B$4,Parameters!$B$10*$E254/Parameters!$B$4))</f>
        <v/>
      </c>
      <c r="G254" s="50">
        <f>IF($F254="","",MAX(0,$F254-Parameters!$B$9))</f>
        <v/>
      </c>
      <c r="H254" s="50">
        <f>IF($G254="","",$G254*Parameters!$B$6)</f>
        <v/>
      </c>
      <c r="I254" s="50">
        <f>IF($F254="","",$F254-$H254)</f>
        <v/>
      </c>
      <c r="J254" s="50">
        <f>IF($E254="","",($C254+$D254)*$E254/Parameters!$B$4)</f>
        <v/>
      </c>
      <c r="K254" s="50">
        <f>IF($E254="","",$I254+$J254)</f>
        <v/>
      </c>
    </row>
    <row r="255">
      <c r="A255" s="2" t="n"/>
      <c r="B255" s="2" t="n"/>
      <c r="C255" s="50" t="n"/>
      <c r="D255" s="50" t="n"/>
      <c r="E255" s="6" t="n"/>
      <c r="F255" s="50">
        <f>IF($E255="","",MIN($C255*2*$E255/Parameters!$B$4,Parameters!$B$10*$E255/Parameters!$B$4))</f>
        <v/>
      </c>
      <c r="G255" s="50">
        <f>IF($F255="","",MAX(0,$F255-Parameters!$B$9))</f>
        <v/>
      </c>
      <c r="H255" s="50">
        <f>IF($G255="","",$G255*Parameters!$B$6)</f>
        <v/>
      </c>
      <c r="I255" s="50">
        <f>IF($F255="","",$F255-$H255)</f>
        <v/>
      </c>
      <c r="J255" s="50">
        <f>IF($E255="","",($C255+$D255)*$E255/Parameters!$B$4)</f>
        <v/>
      </c>
      <c r="K255" s="50">
        <f>IF($E255="","",$I255+$J255)</f>
        <v/>
      </c>
    </row>
    <row r="256">
      <c r="A256" s="2" t="n"/>
      <c r="B256" s="2" t="n"/>
      <c r="C256" s="50" t="n"/>
      <c r="D256" s="50" t="n"/>
      <c r="E256" s="6" t="n"/>
      <c r="F256" s="50">
        <f>IF($E256="","",MIN($C256*2*$E256/Parameters!$B$4,Parameters!$B$10*$E256/Parameters!$B$4))</f>
        <v/>
      </c>
      <c r="G256" s="50">
        <f>IF($F256="","",MAX(0,$F256-Parameters!$B$9))</f>
        <v/>
      </c>
      <c r="H256" s="50">
        <f>IF($G256="","",$G256*Parameters!$B$6)</f>
        <v/>
      </c>
      <c r="I256" s="50">
        <f>IF($F256="","",$F256-$H256)</f>
        <v/>
      </c>
      <c r="J256" s="50">
        <f>IF($E256="","",($C256+$D256)*$E256/Parameters!$B$4)</f>
        <v/>
      </c>
      <c r="K256" s="50">
        <f>IF($E256="","",$I256+$J256)</f>
        <v/>
      </c>
    </row>
    <row r="257">
      <c r="A257" s="2" t="n"/>
      <c r="B257" s="2" t="n"/>
      <c r="C257" s="50" t="n"/>
      <c r="D257" s="50" t="n"/>
      <c r="E257" s="6" t="n"/>
      <c r="F257" s="50">
        <f>IF($E257="","",MIN($C257*2*$E257/Parameters!$B$4,Parameters!$B$10*$E257/Parameters!$B$4))</f>
        <v/>
      </c>
      <c r="G257" s="50">
        <f>IF($F257="","",MAX(0,$F257-Parameters!$B$9))</f>
        <v/>
      </c>
      <c r="H257" s="50">
        <f>IF($G257="","",$G257*Parameters!$B$6)</f>
        <v/>
      </c>
      <c r="I257" s="50">
        <f>IF($F257="","",$F257-$H257)</f>
        <v/>
      </c>
      <c r="J257" s="50">
        <f>IF($E257="","",($C257+$D257)*$E257/Parameters!$B$4)</f>
        <v/>
      </c>
      <c r="K257" s="50">
        <f>IF($E257="","",$I257+$J257)</f>
        <v/>
      </c>
    </row>
    <row r="258">
      <c r="A258" s="2" t="n"/>
      <c r="B258" s="2" t="n"/>
      <c r="C258" s="50" t="n"/>
      <c r="D258" s="50" t="n"/>
      <c r="E258" s="6" t="n"/>
      <c r="F258" s="50">
        <f>IF($E258="","",MIN($C258*2*$E258/Parameters!$B$4,Parameters!$B$10*$E258/Parameters!$B$4))</f>
        <v/>
      </c>
      <c r="G258" s="50">
        <f>IF($F258="","",MAX(0,$F258-Parameters!$B$9))</f>
        <v/>
      </c>
      <c r="H258" s="50">
        <f>IF($G258="","",$G258*Parameters!$B$6)</f>
        <v/>
      </c>
      <c r="I258" s="50">
        <f>IF($F258="","",$F258-$H258)</f>
        <v/>
      </c>
      <c r="J258" s="50">
        <f>IF($E258="","",($C258+$D258)*$E258/Parameters!$B$4)</f>
        <v/>
      </c>
      <c r="K258" s="50">
        <f>IF($E258="","",$I258+$J258)</f>
        <v/>
      </c>
    </row>
    <row r="259">
      <c r="A259" s="2" t="n"/>
      <c r="B259" s="2" t="n"/>
      <c r="C259" s="50" t="n"/>
      <c r="D259" s="50" t="n"/>
      <c r="E259" s="6" t="n"/>
      <c r="F259" s="50">
        <f>IF($E259="","",MIN($C259*2*$E259/Parameters!$B$4,Parameters!$B$10*$E259/Parameters!$B$4))</f>
        <v/>
      </c>
      <c r="G259" s="50">
        <f>IF($F259="","",MAX(0,$F259-Parameters!$B$9))</f>
        <v/>
      </c>
      <c r="H259" s="50">
        <f>IF($G259="","",$G259*Parameters!$B$6)</f>
        <v/>
      </c>
      <c r="I259" s="50">
        <f>IF($F259="","",$F259-$H259)</f>
        <v/>
      </c>
      <c r="J259" s="50">
        <f>IF($E259="","",($C259+$D259)*$E259/Parameters!$B$4)</f>
        <v/>
      </c>
      <c r="K259" s="50">
        <f>IF($E259="","",$I259+$J259)</f>
        <v/>
      </c>
    </row>
    <row r="260">
      <c r="A260" s="2" t="n"/>
      <c r="B260" s="2" t="n"/>
      <c r="C260" s="50" t="n"/>
      <c r="D260" s="50" t="n"/>
      <c r="E260" s="6" t="n"/>
      <c r="F260" s="50">
        <f>IF($E260="","",MIN($C260*2*$E260/Parameters!$B$4,Parameters!$B$10*$E260/Parameters!$B$4))</f>
        <v/>
      </c>
      <c r="G260" s="50">
        <f>IF($F260="","",MAX(0,$F260-Parameters!$B$9))</f>
        <v/>
      </c>
      <c r="H260" s="50">
        <f>IF($G260="","",$G260*Parameters!$B$6)</f>
        <v/>
      </c>
      <c r="I260" s="50">
        <f>IF($F260="","",$F260-$H260)</f>
        <v/>
      </c>
      <c r="J260" s="50">
        <f>IF($E260="","",($C260+$D260)*$E260/Parameters!$B$4)</f>
        <v/>
      </c>
      <c r="K260" s="50">
        <f>IF($E260="","",$I260+$J260)</f>
        <v/>
      </c>
    </row>
    <row r="261">
      <c r="A261" s="2" t="n"/>
      <c r="B261" s="2" t="n"/>
      <c r="C261" s="50" t="n"/>
      <c r="D261" s="50" t="n"/>
      <c r="E261" s="6" t="n"/>
      <c r="F261" s="50">
        <f>IF($E261="","",MIN($C261*2*$E261/Parameters!$B$4,Parameters!$B$10*$E261/Parameters!$B$4))</f>
        <v/>
      </c>
      <c r="G261" s="50">
        <f>IF($F261="","",MAX(0,$F261-Parameters!$B$9))</f>
        <v/>
      </c>
      <c r="H261" s="50">
        <f>IF($G261="","",$G261*Parameters!$B$6)</f>
        <v/>
      </c>
      <c r="I261" s="50">
        <f>IF($F261="","",$F261-$H261)</f>
        <v/>
      </c>
      <c r="J261" s="50">
        <f>IF($E261="","",($C261+$D261)*$E261/Parameters!$B$4)</f>
        <v/>
      </c>
      <c r="K261" s="50">
        <f>IF($E261="","",$I261+$J261)</f>
        <v/>
      </c>
    </row>
    <row r="262">
      <c r="A262" s="2" t="n"/>
      <c r="B262" s="2" t="n"/>
      <c r="C262" s="50" t="n"/>
      <c r="D262" s="50" t="n"/>
      <c r="E262" s="6" t="n"/>
      <c r="F262" s="50">
        <f>IF($E262="","",MIN($C262*2*$E262/Parameters!$B$4,Parameters!$B$10*$E262/Parameters!$B$4))</f>
        <v/>
      </c>
      <c r="G262" s="50">
        <f>IF($F262="","",MAX(0,$F262-Parameters!$B$9))</f>
        <v/>
      </c>
      <c r="H262" s="50">
        <f>IF($G262="","",$G262*Parameters!$B$6)</f>
        <v/>
      </c>
      <c r="I262" s="50">
        <f>IF($F262="","",$F262-$H262)</f>
        <v/>
      </c>
      <c r="J262" s="50">
        <f>IF($E262="","",($C262+$D262)*$E262/Parameters!$B$4)</f>
        <v/>
      </c>
      <c r="K262" s="50">
        <f>IF($E262="","",$I262+$J262)</f>
        <v/>
      </c>
    </row>
    <row r="263">
      <c r="A263" s="2" t="n"/>
      <c r="B263" s="2" t="n"/>
      <c r="C263" s="50" t="n"/>
      <c r="D263" s="50" t="n"/>
      <c r="E263" s="6" t="n"/>
      <c r="F263" s="50">
        <f>IF($E263="","",MIN($C263*2*$E263/Parameters!$B$4,Parameters!$B$10*$E263/Parameters!$B$4))</f>
        <v/>
      </c>
      <c r="G263" s="50">
        <f>IF($F263="","",MAX(0,$F263-Parameters!$B$9))</f>
        <v/>
      </c>
      <c r="H263" s="50">
        <f>IF($G263="","",$G263*Parameters!$B$6)</f>
        <v/>
      </c>
      <c r="I263" s="50">
        <f>IF($F263="","",$F263-$H263)</f>
        <v/>
      </c>
      <c r="J263" s="50">
        <f>IF($E263="","",($C263+$D263)*$E263/Parameters!$B$4)</f>
        <v/>
      </c>
      <c r="K263" s="50">
        <f>IF($E263="","",$I263+$J263)</f>
        <v/>
      </c>
    </row>
    <row r="264">
      <c r="A264" s="2" t="n"/>
      <c r="B264" s="2" t="n"/>
      <c r="C264" s="50" t="n"/>
      <c r="D264" s="50" t="n"/>
      <c r="E264" s="6" t="n"/>
      <c r="F264" s="50">
        <f>IF($E264="","",MIN($C264*2*$E264/Parameters!$B$4,Parameters!$B$10*$E264/Parameters!$B$4))</f>
        <v/>
      </c>
      <c r="G264" s="50">
        <f>IF($F264="","",MAX(0,$F264-Parameters!$B$9))</f>
        <v/>
      </c>
      <c r="H264" s="50">
        <f>IF($G264="","",$G264*Parameters!$B$6)</f>
        <v/>
      </c>
      <c r="I264" s="50">
        <f>IF($F264="","",$F264-$H264)</f>
        <v/>
      </c>
      <c r="J264" s="50">
        <f>IF($E264="","",($C264+$D264)*$E264/Parameters!$B$4)</f>
        <v/>
      </c>
      <c r="K264" s="50">
        <f>IF($E264="","",$I264+$J264)</f>
        <v/>
      </c>
    </row>
    <row r="265">
      <c r="A265" s="2" t="n"/>
      <c r="B265" s="2" t="n"/>
      <c r="C265" s="50" t="n"/>
      <c r="D265" s="50" t="n"/>
      <c r="E265" s="6" t="n"/>
      <c r="F265" s="50">
        <f>IF($E265="","",MIN($C265*2*$E265/Parameters!$B$4,Parameters!$B$10*$E265/Parameters!$B$4))</f>
        <v/>
      </c>
      <c r="G265" s="50">
        <f>IF($F265="","",MAX(0,$F265-Parameters!$B$9))</f>
        <v/>
      </c>
      <c r="H265" s="50">
        <f>IF($G265="","",$G265*Parameters!$B$6)</f>
        <v/>
      </c>
      <c r="I265" s="50">
        <f>IF($F265="","",$F265-$H265)</f>
        <v/>
      </c>
      <c r="J265" s="50">
        <f>IF($E265="","",($C265+$D265)*$E265/Parameters!$B$4)</f>
        <v/>
      </c>
      <c r="K265" s="50">
        <f>IF($E265="","",$I265+$J265)</f>
        <v/>
      </c>
    </row>
    <row r="266">
      <c r="A266" s="2" t="n"/>
      <c r="B266" s="2" t="n"/>
      <c r="C266" s="50" t="n"/>
      <c r="D266" s="50" t="n"/>
      <c r="E266" s="6" t="n"/>
      <c r="F266" s="50">
        <f>IF($E266="","",MIN($C266*2*$E266/Parameters!$B$4,Parameters!$B$10*$E266/Parameters!$B$4))</f>
        <v/>
      </c>
      <c r="G266" s="50">
        <f>IF($F266="","",MAX(0,$F266-Parameters!$B$9))</f>
        <v/>
      </c>
      <c r="H266" s="50">
        <f>IF($G266="","",$G266*Parameters!$B$6)</f>
        <v/>
      </c>
      <c r="I266" s="50">
        <f>IF($F266="","",$F266-$H266)</f>
        <v/>
      </c>
      <c r="J266" s="50">
        <f>IF($E266="","",($C266+$D266)*$E266/Parameters!$B$4)</f>
        <v/>
      </c>
      <c r="K266" s="50">
        <f>IF($E266="","",$I266+$J266)</f>
        <v/>
      </c>
    </row>
    <row r="267">
      <c r="A267" s="2" t="n"/>
      <c r="B267" s="2" t="n"/>
      <c r="C267" s="50" t="n"/>
      <c r="D267" s="50" t="n"/>
      <c r="E267" s="6" t="n"/>
      <c r="F267" s="50">
        <f>IF($E267="","",MIN($C267*2*$E267/Parameters!$B$4,Parameters!$B$10*$E267/Parameters!$B$4))</f>
        <v/>
      </c>
      <c r="G267" s="50">
        <f>IF($F267="","",MAX(0,$F267-Parameters!$B$9))</f>
        <v/>
      </c>
      <c r="H267" s="50">
        <f>IF($G267="","",$G267*Parameters!$B$6)</f>
        <v/>
      </c>
      <c r="I267" s="50">
        <f>IF($F267="","",$F267-$H267)</f>
        <v/>
      </c>
      <c r="J267" s="50">
        <f>IF($E267="","",($C267+$D267)*$E267/Parameters!$B$4)</f>
        <v/>
      </c>
      <c r="K267" s="50">
        <f>IF($E267="","",$I267+$J267)</f>
        <v/>
      </c>
    </row>
    <row r="268">
      <c r="A268" s="2" t="n"/>
      <c r="B268" s="2" t="n"/>
      <c r="C268" s="50" t="n"/>
      <c r="D268" s="50" t="n"/>
      <c r="E268" s="6" t="n"/>
      <c r="F268" s="50">
        <f>IF($E268="","",MIN($C268*2*$E268/Parameters!$B$4,Parameters!$B$10*$E268/Parameters!$B$4))</f>
        <v/>
      </c>
      <c r="G268" s="50">
        <f>IF($F268="","",MAX(0,$F268-Parameters!$B$9))</f>
        <v/>
      </c>
      <c r="H268" s="50">
        <f>IF($G268="","",$G268*Parameters!$B$6)</f>
        <v/>
      </c>
      <c r="I268" s="50">
        <f>IF($F268="","",$F268-$H268)</f>
        <v/>
      </c>
      <c r="J268" s="50">
        <f>IF($E268="","",($C268+$D268)*$E268/Parameters!$B$4)</f>
        <v/>
      </c>
      <c r="K268" s="50">
        <f>IF($E268="","",$I268+$J268)</f>
        <v/>
      </c>
    </row>
    <row r="269">
      <c r="A269" s="2" t="n"/>
      <c r="B269" s="2" t="n"/>
      <c r="C269" s="50" t="n"/>
      <c r="D269" s="50" t="n"/>
      <c r="E269" s="6" t="n"/>
      <c r="F269" s="50">
        <f>IF($E269="","",MIN($C269*2*$E269/Parameters!$B$4,Parameters!$B$10*$E269/Parameters!$B$4))</f>
        <v/>
      </c>
      <c r="G269" s="50">
        <f>IF($F269="","",MAX(0,$F269-Parameters!$B$9))</f>
        <v/>
      </c>
      <c r="H269" s="50">
        <f>IF($G269="","",$G269*Parameters!$B$6)</f>
        <v/>
      </c>
      <c r="I269" s="50">
        <f>IF($F269="","",$F269-$H269)</f>
        <v/>
      </c>
      <c r="J269" s="50">
        <f>IF($E269="","",($C269+$D269)*$E269/Parameters!$B$4)</f>
        <v/>
      </c>
      <c r="K269" s="50">
        <f>IF($E269="","",$I269+$J269)</f>
        <v/>
      </c>
    </row>
    <row r="270">
      <c r="A270" s="2" t="n"/>
      <c r="B270" s="2" t="n"/>
      <c r="C270" s="50" t="n"/>
      <c r="D270" s="50" t="n"/>
      <c r="E270" s="6" t="n"/>
      <c r="F270" s="50">
        <f>IF($E270="","",MIN($C270*2*$E270/Parameters!$B$4,Parameters!$B$10*$E270/Parameters!$B$4))</f>
        <v/>
      </c>
      <c r="G270" s="50">
        <f>IF($F270="","",MAX(0,$F270-Parameters!$B$9))</f>
        <v/>
      </c>
      <c r="H270" s="50">
        <f>IF($G270="","",$G270*Parameters!$B$6)</f>
        <v/>
      </c>
      <c r="I270" s="50">
        <f>IF($F270="","",$F270-$H270)</f>
        <v/>
      </c>
      <c r="J270" s="50">
        <f>IF($E270="","",($C270+$D270)*$E270/Parameters!$B$4)</f>
        <v/>
      </c>
      <c r="K270" s="50">
        <f>IF($E270="","",$I270+$J270)</f>
        <v/>
      </c>
    </row>
    <row r="271">
      <c r="A271" s="2" t="n"/>
      <c r="B271" s="2" t="n"/>
      <c r="C271" s="50" t="n"/>
      <c r="D271" s="50" t="n"/>
      <c r="E271" s="6" t="n"/>
      <c r="F271" s="50">
        <f>IF($E271="","",MIN($C271*2*$E271/Parameters!$B$4,Parameters!$B$10*$E271/Parameters!$B$4))</f>
        <v/>
      </c>
      <c r="G271" s="50">
        <f>IF($F271="","",MAX(0,$F271-Parameters!$B$9))</f>
        <v/>
      </c>
      <c r="H271" s="50">
        <f>IF($G271="","",$G271*Parameters!$B$6)</f>
        <v/>
      </c>
      <c r="I271" s="50">
        <f>IF($F271="","",$F271-$H271)</f>
        <v/>
      </c>
      <c r="J271" s="50">
        <f>IF($E271="","",($C271+$D271)*$E271/Parameters!$B$4)</f>
        <v/>
      </c>
      <c r="K271" s="50">
        <f>IF($E271="","",$I271+$J271)</f>
        <v/>
      </c>
    </row>
    <row r="272">
      <c r="A272" s="2" t="n"/>
      <c r="B272" s="2" t="n"/>
      <c r="C272" s="50" t="n"/>
      <c r="D272" s="50" t="n"/>
      <c r="E272" s="6" t="n"/>
      <c r="F272" s="50">
        <f>IF($E272="","",MIN($C272*2*$E272/Parameters!$B$4,Parameters!$B$10*$E272/Parameters!$B$4))</f>
        <v/>
      </c>
      <c r="G272" s="50">
        <f>IF($F272="","",MAX(0,$F272-Parameters!$B$9))</f>
        <v/>
      </c>
      <c r="H272" s="50">
        <f>IF($G272="","",$G272*Parameters!$B$6)</f>
        <v/>
      </c>
      <c r="I272" s="50">
        <f>IF($F272="","",$F272-$H272)</f>
        <v/>
      </c>
      <c r="J272" s="50">
        <f>IF($E272="","",($C272+$D272)*$E272/Parameters!$B$4)</f>
        <v/>
      </c>
      <c r="K272" s="50">
        <f>IF($E272="","",$I272+$J272)</f>
        <v/>
      </c>
    </row>
    <row r="273">
      <c r="A273" s="2" t="n"/>
      <c r="B273" s="2" t="n"/>
      <c r="C273" s="50" t="n"/>
      <c r="D273" s="50" t="n"/>
      <c r="E273" s="6" t="n"/>
      <c r="F273" s="50">
        <f>IF($E273="","",MIN($C273*2*$E273/Parameters!$B$4,Parameters!$B$10*$E273/Parameters!$B$4))</f>
        <v/>
      </c>
      <c r="G273" s="50">
        <f>IF($F273="","",MAX(0,$F273-Parameters!$B$9))</f>
        <v/>
      </c>
      <c r="H273" s="50">
        <f>IF($G273="","",$G273*Parameters!$B$6)</f>
        <v/>
      </c>
      <c r="I273" s="50">
        <f>IF($F273="","",$F273-$H273)</f>
        <v/>
      </c>
      <c r="J273" s="50">
        <f>IF($E273="","",($C273+$D273)*$E273/Parameters!$B$4)</f>
        <v/>
      </c>
      <c r="K273" s="50">
        <f>IF($E273="","",$I273+$J273)</f>
        <v/>
      </c>
    </row>
    <row r="274">
      <c r="A274" s="2" t="n"/>
      <c r="B274" s="2" t="n"/>
      <c r="C274" s="50" t="n"/>
      <c r="D274" s="50" t="n"/>
      <c r="E274" s="6" t="n"/>
      <c r="F274" s="50">
        <f>IF($E274="","",MIN($C274*2*$E274/Parameters!$B$4,Parameters!$B$10*$E274/Parameters!$B$4))</f>
        <v/>
      </c>
      <c r="G274" s="50">
        <f>IF($F274="","",MAX(0,$F274-Parameters!$B$9))</f>
        <v/>
      </c>
      <c r="H274" s="50">
        <f>IF($G274="","",$G274*Parameters!$B$6)</f>
        <v/>
      </c>
      <c r="I274" s="50">
        <f>IF($F274="","",$F274-$H274)</f>
        <v/>
      </c>
      <c r="J274" s="50">
        <f>IF($E274="","",($C274+$D274)*$E274/Parameters!$B$4)</f>
        <v/>
      </c>
      <c r="K274" s="50">
        <f>IF($E274="","",$I274+$J274)</f>
        <v/>
      </c>
    </row>
    <row r="275">
      <c r="A275" s="2" t="n"/>
      <c r="B275" s="2" t="n"/>
      <c r="C275" s="50" t="n"/>
      <c r="D275" s="50" t="n"/>
      <c r="E275" s="6" t="n"/>
      <c r="F275" s="50">
        <f>IF($E275="","",MIN($C275*2*$E275/Parameters!$B$4,Parameters!$B$10*$E275/Parameters!$B$4))</f>
        <v/>
      </c>
      <c r="G275" s="50">
        <f>IF($F275="","",MAX(0,$F275-Parameters!$B$9))</f>
        <v/>
      </c>
      <c r="H275" s="50">
        <f>IF($G275="","",$G275*Parameters!$B$6)</f>
        <v/>
      </c>
      <c r="I275" s="50">
        <f>IF($F275="","",$F275-$H275)</f>
        <v/>
      </c>
      <c r="J275" s="50">
        <f>IF($E275="","",($C275+$D275)*$E275/Parameters!$B$4)</f>
        <v/>
      </c>
      <c r="K275" s="50">
        <f>IF($E275="","",$I275+$J275)</f>
        <v/>
      </c>
    </row>
    <row r="276">
      <c r="A276" s="2" t="n"/>
      <c r="B276" s="2" t="n"/>
      <c r="C276" s="50" t="n"/>
      <c r="D276" s="50" t="n"/>
      <c r="E276" s="6" t="n"/>
      <c r="F276" s="50">
        <f>IF($E276="","",MIN($C276*2*$E276/Parameters!$B$4,Parameters!$B$10*$E276/Parameters!$B$4))</f>
        <v/>
      </c>
      <c r="G276" s="50">
        <f>IF($F276="","",MAX(0,$F276-Parameters!$B$9))</f>
        <v/>
      </c>
      <c r="H276" s="50">
        <f>IF($G276="","",$G276*Parameters!$B$6)</f>
        <v/>
      </c>
      <c r="I276" s="50">
        <f>IF($F276="","",$F276-$H276)</f>
        <v/>
      </c>
      <c r="J276" s="50">
        <f>IF($E276="","",($C276+$D276)*$E276/Parameters!$B$4)</f>
        <v/>
      </c>
      <c r="K276" s="50">
        <f>IF($E276="","",$I276+$J276)</f>
        <v/>
      </c>
    </row>
    <row r="277">
      <c r="A277" s="2" t="n"/>
      <c r="B277" s="2" t="n"/>
      <c r="C277" s="50" t="n"/>
      <c r="D277" s="50" t="n"/>
      <c r="E277" s="6" t="n"/>
      <c r="F277" s="50">
        <f>IF($E277="","",MIN($C277*2*$E277/Parameters!$B$4,Parameters!$B$10*$E277/Parameters!$B$4))</f>
        <v/>
      </c>
      <c r="G277" s="50">
        <f>IF($F277="","",MAX(0,$F277-Parameters!$B$9))</f>
        <v/>
      </c>
      <c r="H277" s="50">
        <f>IF($G277="","",$G277*Parameters!$B$6)</f>
        <v/>
      </c>
      <c r="I277" s="50">
        <f>IF($F277="","",$F277-$H277)</f>
        <v/>
      </c>
      <c r="J277" s="50">
        <f>IF($E277="","",($C277+$D277)*$E277/Parameters!$B$4)</f>
        <v/>
      </c>
      <c r="K277" s="50">
        <f>IF($E277="","",$I277+$J277)</f>
        <v/>
      </c>
    </row>
    <row r="278">
      <c r="A278" s="2" t="n"/>
      <c r="B278" s="2" t="n"/>
      <c r="C278" s="50" t="n"/>
      <c r="D278" s="50" t="n"/>
      <c r="E278" s="6" t="n"/>
      <c r="F278" s="50">
        <f>IF($E278="","",MIN($C278*2*$E278/Parameters!$B$4,Parameters!$B$10*$E278/Parameters!$B$4))</f>
        <v/>
      </c>
      <c r="G278" s="50">
        <f>IF($F278="","",MAX(0,$F278-Parameters!$B$9))</f>
        <v/>
      </c>
      <c r="H278" s="50">
        <f>IF($G278="","",$G278*Parameters!$B$6)</f>
        <v/>
      </c>
      <c r="I278" s="50">
        <f>IF($F278="","",$F278-$H278)</f>
        <v/>
      </c>
      <c r="J278" s="50">
        <f>IF($E278="","",($C278+$D278)*$E278/Parameters!$B$4)</f>
        <v/>
      </c>
      <c r="K278" s="50">
        <f>IF($E278="","",$I278+$J278)</f>
        <v/>
      </c>
    </row>
    <row r="279">
      <c r="A279" s="2" t="n"/>
      <c r="B279" s="2" t="n"/>
      <c r="C279" s="50" t="n"/>
      <c r="D279" s="50" t="n"/>
      <c r="E279" s="6" t="n"/>
      <c r="F279" s="50">
        <f>IF($E279="","",MIN($C279*2*$E279/Parameters!$B$4,Parameters!$B$10*$E279/Parameters!$B$4))</f>
        <v/>
      </c>
      <c r="G279" s="50">
        <f>IF($F279="","",MAX(0,$F279-Parameters!$B$9))</f>
        <v/>
      </c>
      <c r="H279" s="50">
        <f>IF($G279="","",$G279*Parameters!$B$6)</f>
        <v/>
      </c>
      <c r="I279" s="50">
        <f>IF($F279="","",$F279-$H279)</f>
        <v/>
      </c>
      <c r="J279" s="50">
        <f>IF($E279="","",($C279+$D279)*$E279/Parameters!$B$4)</f>
        <v/>
      </c>
      <c r="K279" s="50">
        <f>IF($E279="","",$I279+$J279)</f>
        <v/>
      </c>
    </row>
    <row r="280">
      <c r="A280" s="2" t="n"/>
      <c r="B280" s="2" t="n"/>
      <c r="C280" s="50" t="n"/>
      <c r="D280" s="50" t="n"/>
      <c r="E280" s="6" t="n"/>
      <c r="F280" s="50">
        <f>IF($E280="","",MIN($C280*2*$E280/Parameters!$B$4,Parameters!$B$10*$E280/Parameters!$B$4))</f>
        <v/>
      </c>
      <c r="G280" s="50">
        <f>IF($F280="","",MAX(0,$F280-Parameters!$B$9))</f>
        <v/>
      </c>
      <c r="H280" s="50">
        <f>IF($G280="","",$G280*Parameters!$B$6)</f>
        <v/>
      </c>
      <c r="I280" s="50">
        <f>IF($F280="","",$F280-$H280)</f>
        <v/>
      </c>
      <c r="J280" s="50">
        <f>IF($E280="","",($C280+$D280)*$E280/Parameters!$B$4)</f>
        <v/>
      </c>
      <c r="K280" s="50">
        <f>IF($E280="","",$I280+$J280)</f>
        <v/>
      </c>
    </row>
    <row r="281">
      <c r="A281" s="2" t="n"/>
      <c r="B281" s="2" t="n"/>
      <c r="C281" s="50" t="n"/>
      <c r="D281" s="50" t="n"/>
      <c r="E281" s="6" t="n"/>
      <c r="F281" s="50">
        <f>IF($E281="","",MIN($C281*2*$E281/Parameters!$B$4,Parameters!$B$10*$E281/Parameters!$B$4))</f>
        <v/>
      </c>
      <c r="G281" s="50">
        <f>IF($F281="","",MAX(0,$F281-Parameters!$B$9))</f>
        <v/>
      </c>
      <c r="H281" s="50">
        <f>IF($G281="","",$G281*Parameters!$B$6)</f>
        <v/>
      </c>
      <c r="I281" s="50">
        <f>IF($F281="","",$F281-$H281)</f>
        <v/>
      </c>
      <c r="J281" s="50">
        <f>IF($E281="","",($C281+$D281)*$E281/Parameters!$B$4)</f>
        <v/>
      </c>
      <c r="K281" s="50">
        <f>IF($E281="","",$I281+$J281)</f>
        <v/>
      </c>
    </row>
    <row r="282">
      <c r="A282" s="2" t="n"/>
      <c r="B282" s="2" t="n"/>
      <c r="C282" s="50" t="n"/>
      <c r="D282" s="50" t="n"/>
      <c r="E282" s="6" t="n"/>
      <c r="F282" s="50">
        <f>IF($E282="","",MIN($C282*2*$E282/Parameters!$B$4,Parameters!$B$10*$E282/Parameters!$B$4))</f>
        <v/>
      </c>
      <c r="G282" s="50">
        <f>IF($F282="","",MAX(0,$F282-Parameters!$B$9))</f>
        <v/>
      </c>
      <c r="H282" s="50">
        <f>IF($G282="","",$G282*Parameters!$B$6)</f>
        <v/>
      </c>
      <c r="I282" s="50">
        <f>IF($F282="","",$F282-$H282)</f>
        <v/>
      </c>
      <c r="J282" s="50">
        <f>IF($E282="","",($C282+$D282)*$E282/Parameters!$B$4)</f>
        <v/>
      </c>
      <c r="K282" s="50">
        <f>IF($E282="","",$I282+$J282)</f>
        <v/>
      </c>
    </row>
    <row r="283">
      <c r="A283" s="2" t="n"/>
      <c r="B283" s="2" t="n"/>
      <c r="C283" s="50" t="n"/>
      <c r="D283" s="50" t="n"/>
      <c r="E283" s="6" t="n"/>
      <c r="F283" s="50">
        <f>IF($E283="","",MIN($C283*2*$E283/Parameters!$B$4,Parameters!$B$10*$E283/Parameters!$B$4))</f>
        <v/>
      </c>
      <c r="G283" s="50">
        <f>IF($F283="","",MAX(0,$F283-Parameters!$B$9))</f>
        <v/>
      </c>
      <c r="H283" s="50">
        <f>IF($G283="","",$G283*Parameters!$B$6)</f>
        <v/>
      </c>
      <c r="I283" s="50">
        <f>IF($F283="","",$F283-$H283)</f>
        <v/>
      </c>
      <c r="J283" s="50">
        <f>IF($E283="","",($C283+$D283)*$E283/Parameters!$B$4)</f>
        <v/>
      </c>
      <c r="K283" s="50">
        <f>IF($E283="","",$I283+$J283)</f>
        <v/>
      </c>
    </row>
    <row r="284">
      <c r="A284" s="2" t="n"/>
      <c r="B284" s="2" t="n"/>
      <c r="C284" s="50" t="n"/>
      <c r="D284" s="50" t="n"/>
      <c r="E284" s="6" t="n"/>
      <c r="F284" s="50">
        <f>IF($E284="","",MIN($C284*2*$E284/Parameters!$B$4,Parameters!$B$10*$E284/Parameters!$B$4))</f>
        <v/>
      </c>
      <c r="G284" s="50">
        <f>IF($F284="","",MAX(0,$F284-Parameters!$B$9))</f>
        <v/>
      </c>
      <c r="H284" s="50">
        <f>IF($G284="","",$G284*Parameters!$B$6)</f>
        <v/>
      </c>
      <c r="I284" s="50">
        <f>IF($F284="","",$F284-$H284)</f>
        <v/>
      </c>
      <c r="J284" s="50">
        <f>IF($E284="","",($C284+$D284)*$E284/Parameters!$B$4)</f>
        <v/>
      </c>
      <c r="K284" s="50">
        <f>IF($E284="","",$I284+$J284)</f>
        <v/>
      </c>
    </row>
    <row r="285">
      <c r="A285" s="2" t="n"/>
      <c r="B285" s="2" t="n"/>
      <c r="C285" s="50" t="n"/>
      <c r="D285" s="50" t="n"/>
      <c r="E285" s="6" t="n"/>
      <c r="F285" s="50">
        <f>IF($E285="","",MIN($C285*2*$E285/Parameters!$B$4,Parameters!$B$10*$E285/Parameters!$B$4))</f>
        <v/>
      </c>
      <c r="G285" s="50">
        <f>IF($F285="","",MAX(0,$F285-Parameters!$B$9))</f>
        <v/>
      </c>
      <c r="H285" s="50">
        <f>IF($G285="","",$G285*Parameters!$B$6)</f>
        <v/>
      </c>
      <c r="I285" s="50">
        <f>IF($F285="","",$F285-$H285)</f>
        <v/>
      </c>
      <c r="J285" s="50">
        <f>IF($E285="","",($C285+$D285)*$E285/Parameters!$B$4)</f>
        <v/>
      </c>
      <c r="K285" s="50">
        <f>IF($E285="","",$I285+$J285)</f>
        <v/>
      </c>
    </row>
    <row r="286">
      <c r="A286" s="2" t="n"/>
      <c r="B286" s="2" t="n"/>
      <c r="C286" s="50" t="n"/>
      <c r="D286" s="50" t="n"/>
      <c r="E286" s="6" t="n"/>
      <c r="F286" s="50">
        <f>IF($E286="","",MIN($C286*2*$E286/Parameters!$B$4,Parameters!$B$10*$E286/Parameters!$B$4))</f>
        <v/>
      </c>
      <c r="G286" s="50">
        <f>IF($F286="","",MAX(0,$F286-Parameters!$B$9))</f>
        <v/>
      </c>
      <c r="H286" s="50">
        <f>IF($G286="","",$G286*Parameters!$B$6)</f>
        <v/>
      </c>
      <c r="I286" s="50">
        <f>IF($F286="","",$F286-$H286)</f>
        <v/>
      </c>
      <c r="J286" s="50">
        <f>IF($E286="","",($C286+$D286)*$E286/Parameters!$B$4)</f>
        <v/>
      </c>
      <c r="K286" s="50">
        <f>IF($E286="","",$I286+$J286)</f>
        <v/>
      </c>
    </row>
    <row r="287">
      <c r="A287" s="2" t="n"/>
      <c r="B287" s="2" t="n"/>
      <c r="C287" s="50" t="n"/>
      <c r="D287" s="50" t="n"/>
      <c r="E287" s="6" t="n"/>
      <c r="F287" s="50">
        <f>IF($E287="","",MIN($C287*2*$E287/Parameters!$B$4,Parameters!$B$10*$E287/Parameters!$B$4))</f>
        <v/>
      </c>
      <c r="G287" s="50">
        <f>IF($F287="","",MAX(0,$F287-Parameters!$B$9))</f>
        <v/>
      </c>
      <c r="H287" s="50">
        <f>IF($G287="","",$G287*Parameters!$B$6)</f>
        <v/>
      </c>
      <c r="I287" s="50">
        <f>IF($F287="","",$F287-$H287)</f>
        <v/>
      </c>
      <c r="J287" s="50">
        <f>IF($E287="","",($C287+$D287)*$E287/Parameters!$B$4)</f>
        <v/>
      </c>
      <c r="K287" s="50">
        <f>IF($E287="","",$I287+$J287)</f>
        <v/>
      </c>
    </row>
    <row r="288">
      <c r="A288" s="2" t="n"/>
      <c r="B288" s="2" t="n"/>
      <c r="C288" s="50" t="n"/>
      <c r="D288" s="50" t="n"/>
      <c r="E288" s="6" t="n"/>
      <c r="F288" s="50">
        <f>IF($E288="","",MIN($C288*2*$E288/Parameters!$B$4,Parameters!$B$10*$E288/Parameters!$B$4))</f>
        <v/>
      </c>
      <c r="G288" s="50">
        <f>IF($F288="","",MAX(0,$F288-Parameters!$B$9))</f>
        <v/>
      </c>
      <c r="H288" s="50">
        <f>IF($G288="","",$G288*Parameters!$B$6)</f>
        <v/>
      </c>
      <c r="I288" s="50">
        <f>IF($F288="","",$F288-$H288)</f>
        <v/>
      </c>
      <c r="J288" s="50">
        <f>IF($E288="","",($C288+$D288)*$E288/Parameters!$B$4)</f>
        <v/>
      </c>
      <c r="K288" s="50">
        <f>IF($E288="","",$I288+$J288)</f>
        <v/>
      </c>
    </row>
    <row r="289">
      <c r="A289" s="2" t="n"/>
      <c r="B289" s="2" t="n"/>
      <c r="C289" s="50" t="n"/>
      <c r="D289" s="50" t="n"/>
      <c r="E289" s="6" t="n"/>
      <c r="F289" s="50">
        <f>IF($E289="","",MIN($C289*2*$E289/Parameters!$B$4,Parameters!$B$10*$E289/Parameters!$B$4))</f>
        <v/>
      </c>
      <c r="G289" s="50">
        <f>IF($F289="","",MAX(0,$F289-Parameters!$B$9))</f>
        <v/>
      </c>
      <c r="H289" s="50">
        <f>IF($G289="","",$G289*Parameters!$B$6)</f>
        <v/>
      </c>
      <c r="I289" s="50">
        <f>IF($F289="","",$F289-$H289)</f>
        <v/>
      </c>
      <c r="J289" s="50">
        <f>IF($E289="","",($C289+$D289)*$E289/Parameters!$B$4)</f>
        <v/>
      </c>
      <c r="K289" s="50">
        <f>IF($E289="","",$I289+$J289)</f>
        <v/>
      </c>
    </row>
    <row r="290">
      <c r="A290" s="2" t="n"/>
      <c r="B290" s="2" t="n"/>
      <c r="C290" s="50" t="n"/>
      <c r="D290" s="50" t="n"/>
      <c r="E290" s="6" t="n"/>
      <c r="F290" s="50">
        <f>IF($E290="","",MIN($C290*2*$E290/Parameters!$B$4,Parameters!$B$10*$E290/Parameters!$B$4))</f>
        <v/>
      </c>
      <c r="G290" s="50">
        <f>IF($F290="","",MAX(0,$F290-Parameters!$B$9))</f>
        <v/>
      </c>
      <c r="H290" s="50">
        <f>IF($G290="","",$G290*Parameters!$B$6)</f>
        <v/>
      </c>
      <c r="I290" s="50">
        <f>IF($F290="","",$F290-$H290)</f>
        <v/>
      </c>
      <c r="J290" s="50">
        <f>IF($E290="","",($C290+$D290)*$E290/Parameters!$B$4)</f>
        <v/>
      </c>
      <c r="K290" s="50">
        <f>IF($E290="","",$I290+$J290)</f>
        <v/>
      </c>
    </row>
    <row r="291">
      <c r="A291" s="2" t="n"/>
      <c r="B291" s="2" t="n"/>
      <c r="C291" s="50" t="n"/>
      <c r="D291" s="50" t="n"/>
      <c r="E291" s="6" t="n"/>
      <c r="F291" s="50">
        <f>IF($E291="","",MIN($C291*2*$E291/Parameters!$B$4,Parameters!$B$10*$E291/Parameters!$B$4))</f>
        <v/>
      </c>
      <c r="G291" s="50">
        <f>IF($F291="","",MAX(0,$F291-Parameters!$B$9))</f>
        <v/>
      </c>
      <c r="H291" s="50">
        <f>IF($G291="","",$G291*Parameters!$B$6)</f>
        <v/>
      </c>
      <c r="I291" s="50">
        <f>IF($F291="","",$F291-$H291)</f>
        <v/>
      </c>
      <c r="J291" s="50">
        <f>IF($E291="","",($C291+$D291)*$E291/Parameters!$B$4)</f>
        <v/>
      </c>
      <c r="K291" s="50">
        <f>IF($E291="","",$I291+$J291)</f>
        <v/>
      </c>
    </row>
    <row r="292">
      <c r="A292" s="2" t="n"/>
      <c r="B292" s="2" t="n"/>
      <c r="C292" s="50" t="n"/>
      <c r="D292" s="50" t="n"/>
      <c r="E292" s="6" t="n"/>
      <c r="F292" s="50">
        <f>IF($E292="","",MIN($C292*2*$E292/Parameters!$B$4,Parameters!$B$10*$E292/Parameters!$B$4))</f>
        <v/>
      </c>
      <c r="G292" s="50">
        <f>IF($F292="","",MAX(0,$F292-Parameters!$B$9))</f>
        <v/>
      </c>
      <c r="H292" s="50">
        <f>IF($G292="","",$G292*Parameters!$B$6)</f>
        <v/>
      </c>
      <c r="I292" s="50">
        <f>IF($F292="","",$F292-$H292)</f>
        <v/>
      </c>
      <c r="J292" s="50">
        <f>IF($E292="","",($C292+$D292)*$E292/Parameters!$B$4)</f>
        <v/>
      </c>
      <c r="K292" s="50">
        <f>IF($E292="","",$I292+$J292)</f>
        <v/>
      </c>
    </row>
    <row r="293">
      <c r="A293" s="2" t="n"/>
      <c r="B293" s="2" t="n"/>
      <c r="C293" s="50" t="n"/>
      <c r="D293" s="50" t="n"/>
      <c r="E293" s="6" t="n"/>
      <c r="F293" s="50">
        <f>IF($E293="","",MIN($C293*2*$E293/Parameters!$B$4,Parameters!$B$10*$E293/Parameters!$B$4))</f>
        <v/>
      </c>
      <c r="G293" s="50">
        <f>IF($F293="","",MAX(0,$F293-Parameters!$B$9))</f>
        <v/>
      </c>
      <c r="H293" s="50">
        <f>IF($G293="","",$G293*Parameters!$B$6)</f>
        <v/>
      </c>
      <c r="I293" s="50">
        <f>IF($F293="","",$F293-$H293)</f>
        <v/>
      </c>
      <c r="J293" s="50">
        <f>IF($E293="","",($C293+$D293)*$E293/Parameters!$B$4)</f>
        <v/>
      </c>
      <c r="K293" s="50">
        <f>IF($E293="","",$I293+$J293)</f>
        <v/>
      </c>
    </row>
    <row r="294">
      <c r="A294" s="2" t="n"/>
      <c r="B294" s="2" t="n"/>
      <c r="C294" s="50" t="n"/>
      <c r="D294" s="50" t="n"/>
      <c r="E294" s="6" t="n"/>
      <c r="F294" s="50">
        <f>IF($E294="","",MIN($C294*2*$E294/Parameters!$B$4,Parameters!$B$10*$E294/Parameters!$B$4))</f>
        <v/>
      </c>
      <c r="G294" s="50">
        <f>IF($F294="","",MAX(0,$F294-Parameters!$B$9))</f>
        <v/>
      </c>
      <c r="H294" s="50">
        <f>IF($G294="","",$G294*Parameters!$B$6)</f>
        <v/>
      </c>
      <c r="I294" s="50">
        <f>IF($F294="","",$F294-$H294)</f>
        <v/>
      </c>
      <c r="J294" s="50">
        <f>IF($E294="","",($C294+$D294)*$E294/Parameters!$B$4)</f>
        <v/>
      </c>
      <c r="K294" s="50">
        <f>IF($E294="","",$I294+$J294)</f>
        <v/>
      </c>
    </row>
    <row r="295">
      <c r="A295" s="2" t="n"/>
      <c r="B295" s="2" t="n"/>
      <c r="C295" s="50" t="n"/>
      <c r="D295" s="50" t="n"/>
      <c r="E295" s="6" t="n"/>
      <c r="F295" s="50">
        <f>IF($E295="","",MIN($C295*2*$E295/Parameters!$B$4,Parameters!$B$10*$E295/Parameters!$B$4))</f>
        <v/>
      </c>
      <c r="G295" s="50">
        <f>IF($F295="","",MAX(0,$F295-Parameters!$B$9))</f>
        <v/>
      </c>
      <c r="H295" s="50">
        <f>IF($G295="","",$G295*Parameters!$B$6)</f>
        <v/>
      </c>
      <c r="I295" s="50">
        <f>IF($F295="","",$F295-$H295)</f>
        <v/>
      </c>
      <c r="J295" s="50">
        <f>IF($E295="","",($C295+$D295)*$E295/Parameters!$B$4)</f>
        <v/>
      </c>
      <c r="K295" s="50">
        <f>IF($E295="","",$I295+$J295)</f>
        <v/>
      </c>
    </row>
    <row r="296">
      <c r="A296" s="2" t="n"/>
      <c r="B296" s="2" t="n"/>
      <c r="C296" s="50" t="n"/>
      <c r="D296" s="50" t="n"/>
      <c r="E296" s="6" t="n"/>
      <c r="F296" s="50">
        <f>IF($E296="","",MIN($C296*2*$E296/Parameters!$B$4,Parameters!$B$10*$E296/Parameters!$B$4))</f>
        <v/>
      </c>
      <c r="G296" s="50">
        <f>IF($F296="","",MAX(0,$F296-Parameters!$B$9))</f>
        <v/>
      </c>
      <c r="H296" s="50">
        <f>IF($G296="","",$G296*Parameters!$B$6)</f>
        <v/>
      </c>
      <c r="I296" s="50">
        <f>IF($F296="","",$F296-$H296)</f>
        <v/>
      </c>
      <c r="J296" s="50">
        <f>IF($E296="","",($C296+$D296)*$E296/Parameters!$B$4)</f>
        <v/>
      </c>
      <c r="K296" s="50">
        <f>IF($E296="","",$I296+$J296)</f>
        <v/>
      </c>
    </row>
    <row r="297">
      <c r="A297" s="2" t="n"/>
      <c r="B297" s="2" t="n"/>
      <c r="C297" s="50" t="n"/>
      <c r="D297" s="50" t="n"/>
      <c r="E297" s="6" t="n"/>
      <c r="F297" s="50">
        <f>IF($E297="","",MIN($C297*2*$E297/Parameters!$B$4,Parameters!$B$10*$E297/Parameters!$B$4))</f>
        <v/>
      </c>
      <c r="G297" s="50">
        <f>IF($F297="","",MAX(0,$F297-Parameters!$B$9))</f>
        <v/>
      </c>
      <c r="H297" s="50">
        <f>IF($G297="","",$G297*Parameters!$B$6)</f>
        <v/>
      </c>
      <c r="I297" s="50">
        <f>IF($F297="","",$F297-$H297)</f>
        <v/>
      </c>
      <c r="J297" s="50">
        <f>IF($E297="","",($C297+$D297)*$E297/Parameters!$B$4)</f>
        <v/>
      </c>
      <c r="K297" s="50">
        <f>IF($E297="","",$I297+$J297)</f>
        <v/>
      </c>
    </row>
    <row r="298">
      <c r="A298" s="2" t="n"/>
      <c r="B298" s="2" t="n"/>
      <c r="C298" s="50" t="n"/>
      <c r="D298" s="50" t="n"/>
      <c r="E298" s="6" t="n"/>
      <c r="F298" s="50">
        <f>IF($E298="","",MIN($C298*2*$E298/Parameters!$B$4,Parameters!$B$10*$E298/Parameters!$B$4))</f>
        <v/>
      </c>
      <c r="G298" s="50">
        <f>IF($F298="","",MAX(0,$F298-Parameters!$B$9))</f>
        <v/>
      </c>
      <c r="H298" s="50">
        <f>IF($G298="","",$G298*Parameters!$B$6)</f>
        <v/>
      </c>
      <c r="I298" s="50">
        <f>IF($F298="","",$F298-$H298)</f>
        <v/>
      </c>
      <c r="J298" s="50">
        <f>IF($E298="","",($C298+$D298)*$E298/Parameters!$B$4)</f>
        <v/>
      </c>
      <c r="K298" s="50">
        <f>IF($E298="","",$I298+$J298)</f>
        <v/>
      </c>
    </row>
    <row r="299">
      <c r="A299" s="2" t="n"/>
      <c r="B299" s="2" t="n"/>
      <c r="C299" s="50" t="n"/>
      <c r="D299" s="50" t="n"/>
      <c r="E299" s="6" t="n"/>
      <c r="F299" s="50">
        <f>IF($E299="","",MIN($C299*2*$E299/Parameters!$B$4,Parameters!$B$10*$E299/Parameters!$B$4))</f>
        <v/>
      </c>
      <c r="G299" s="50">
        <f>IF($F299="","",MAX(0,$F299-Parameters!$B$9))</f>
        <v/>
      </c>
      <c r="H299" s="50">
        <f>IF($G299="","",$G299*Parameters!$B$6)</f>
        <v/>
      </c>
      <c r="I299" s="50">
        <f>IF($F299="","",$F299-$H299)</f>
        <v/>
      </c>
      <c r="J299" s="50">
        <f>IF($E299="","",($C299+$D299)*$E299/Parameters!$B$4)</f>
        <v/>
      </c>
      <c r="K299" s="50">
        <f>IF($E299="","",$I299+$J299)</f>
        <v/>
      </c>
    </row>
    <row r="300">
      <c r="A300" s="2" t="n"/>
      <c r="B300" s="2" t="n"/>
      <c r="C300" s="50" t="n"/>
      <c r="D300" s="50" t="n"/>
      <c r="E300" s="6" t="n"/>
      <c r="F300" s="50">
        <f>IF($E300="","",MIN($C300*2*$E300/Parameters!$B$4,Parameters!$B$10*$E300/Parameters!$B$4))</f>
        <v/>
      </c>
      <c r="G300" s="50">
        <f>IF($F300="","",MAX(0,$F300-Parameters!$B$9))</f>
        <v/>
      </c>
      <c r="H300" s="50">
        <f>IF($G300="","",$G300*Parameters!$B$6)</f>
        <v/>
      </c>
      <c r="I300" s="50">
        <f>IF($F300="","",$F300-$H300)</f>
        <v/>
      </c>
      <c r="J300" s="50">
        <f>IF($E300="","",($C300+$D300)*$E300/Parameters!$B$4)</f>
        <v/>
      </c>
      <c r="K300" s="50">
        <f>IF($E300="","",$I300+$J300)</f>
        <v/>
      </c>
    </row>
    <row r="301">
      <c r="A301" s="2" t="n"/>
      <c r="B301" s="2" t="n"/>
      <c r="C301" s="50" t="n"/>
      <c r="D301" s="50" t="n"/>
      <c r="E301" s="6" t="n"/>
      <c r="F301" s="50">
        <f>IF($E301="","",MIN($C301*2*$E301/Parameters!$B$4,Parameters!$B$10*$E301/Parameters!$B$4))</f>
        <v/>
      </c>
      <c r="G301" s="50">
        <f>IF($F301="","",MAX(0,$F301-Parameters!$B$9))</f>
        <v/>
      </c>
      <c r="H301" s="50">
        <f>IF($G301="","",$G301*Parameters!$B$6)</f>
        <v/>
      </c>
      <c r="I301" s="50">
        <f>IF($F301="","",$F301-$H301)</f>
        <v/>
      </c>
      <c r="J301" s="50">
        <f>IF($E301="","",($C301+$D301)*$E301/Parameters!$B$4)</f>
        <v/>
      </c>
      <c r="K301" s="50">
        <f>IF($E301="","",$I301+$J301)</f>
        <v/>
      </c>
    </row>
    <row r="302">
      <c r="A302" s="2" t="n"/>
      <c r="B302" s="2" t="n"/>
      <c r="C302" s="50" t="n"/>
      <c r="D302" s="50" t="n"/>
      <c r="E302" s="6" t="n"/>
      <c r="F302" s="50">
        <f>IF($E302="","",MIN($C302*2*$E302/Parameters!$B$4,Parameters!$B$10*$E302/Parameters!$B$4))</f>
        <v/>
      </c>
      <c r="G302" s="50">
        <f>IF($F302="","",MAX(0,$F302-Parameters!$B$9))</f>
        <v/>
      </c>
      <c r="H302" s="50">
        <f>IF($G302="","",$G302*Parameters!$B$6)</f>
        <v/>
      </c>
      <c r="I302" s="50">
        <f>IF($F302="","",$F302-$H302)</f>
        <v/>
      </c>
      <c r="J302" s="50">
        <f>IF($E302="","",($C302+$D302)*$E302/Parameters!$B$4)</f>
        <v/>
      </c>
      <c r="K302" s="50">
        <f>IF($E302="","",$I302+$J302)</f>
        <v/>
      </c>
    </row>
    <row r="303">
      <c r="A303" s="2" t="n"/>
      <c r="B303" s="2" t="n"/>
      <c r="C303" s="50" t="n"/>
      <c r="D303" s="50" t="n"/>
      <c r="E303" s="6" t="n"/>
      <c r="F303" s="50">
        <f>IF($E303="","",MIN($C303*2*$E303/Parameters!$B$4,Parameters!$B$10*$E303/Parameters!$B$4))</f>
        <v/>
      </c>
      <c r="G303" s="50">
        <f>IF($F303="","",MAX(0,$F303-Parameters!$B$9))</f>
        <v/>
      </c>
      <c r="H303" s="50">
        <f>IF($G303="","",$G303*Parameters!$B$6)</f>
        <v/>
      </c>
      <c r="I303" s="50">
        <f>IF($F303="","",$F303-$H303)</f>
        <v/>
      </c>
      <c r="J303" s="50">
        <f>IF($E303="","",($C303+$D303)*$E303/Parameters!$B$4)</f>
        <v/>
      </c>
      <c r="K303" s="50">
        <f>IF($E303="","",$I303+$J303)</f>
        <v/>
      </c>
    </row>
    <row r="304">
      <c r="A304" s="2" t="n"/>
      <c r="B304" s="2" t="n"/>
      <c r="C304" s="50" t="n"/>
      <c r="D304" s="50" t="n"/>
      <c r="E304" s="6" t="n"/>
      <c r="F304" s="50">
        <f>IF($E304="","",MIN($C304*2*$E304/Parameters!$B$4,Parameters!$B$10*$E304/Parameters!$B$4))</f>
        <v/>
      </c>
      <c r="G304" s="50">
        <f>IF($F304="","",MAX(0,$F304-Parameters!$B$9))</f>
        <v/>
      </c>
      <c r="H304" s="50">
        <f>IF($G304="","",$G304*Parameters!$B$6)</f>
        <v/>
      </c>
      <c r="I304" s="50">
        <f>IF($F304="","",$F304-$H304)</f>
        <v/>
      </c>
      <c r="J304" s="50">
        <f>IF($E304="","",($C304+$D304)*$E304/Parameters!$B$4)</f>
        <v/>
      </c>
      <c r="K304" s="50">
        <f>IF($E304="","",$I304+$J304)</f>
        <v/>
      </c>
    </row>
    <row r="305">
      <c r="A305" s="2" t="n"/>
      <c r="B305" s="2" t="n"/>
      <c r="C305" s="50" t="n"/>
      <c r="D305" s="50" t="n"/>
      <c r="E305" s="6" t="n"/>
      <c r="F305" s="50">
        <f>IF($E305="","",MIN($C305*2*$E305/Parameters!$B$4,Parameters!$B$10*$E305/Parameters!$B$4))</f>
        <v/>
      </c>
      <c r="G305" s="50">
        <f>IF($F305="","",MAX(0,$F305-Parameters!$B$9))</f>
        <v/>
      </c>
      <c r="H305" s="50">
        <f>IF($G305="","",$G305*Parameters!$B$6)</f>
        <v/>
      </c>
      <c r="I305" s="50">
        <f>IF($F305="","",$F305-$H305)</f>
        <v/>
      </c>
      <c r="J305" s="50">
        <f>IF($E305="","",($C305+$D305)*$E305/Parameters!$B$4)</f>
        <v/>
      </c>
      <c r="K305" s="50">
        <f>IF($E305="","",$I305+$J305)</f>
        <v/>
      </c>
    </row>
    <row r="306">
      <c r="A306" s="2" t="n"/>
      <c r="B306" s="2" t="n"/>
      <c r="C306" s="50" t="n"/>
      <c r="D306" s="50" t="n"/>
      <c r="E306" s="6" t="n"/>
      <c r="F306" s="50">
        <f>IF($E306="","",MIN($C306*2*$E306/Parameters!$B$4,Parameters!$B$10*$E306/Parameters!$B$4))</f>
        <v/>
      </c>
      <c r="G306" s="50">
        <f>IF($F306="","",MAX(0,$F306-Parameters!$B$9))</f>
        <v/>
      </c>
      <c r="H306" s="50">
        <f>IF($G306="","",$G306*Parameters!$B$6)</f>
        <v/>
      </c>
      <c r="I306" s="50">
        <f>IF($F306="","",$F306-$H306)</f>
        <v/>
      </c>
      <c r="J306" s="50">
        <f>IF($E306="","",($C306+$D306)*$E306/Parameters!$B$4)</f>
        <v/>
      </c>
      <c r="K306" s="50">
        <f>IF($E306="","",$I306+$J306)</f>
        <v/>
      </c>
    </row>
    <row r="307">
      <c r="A307" s="2" t="n"/>
      <c r="B307" s="2" t="n"/>
      <c r="C307" s="50" t="n"/>
      <c r="D307" s="50" t="n"/>
      <c r="E307" s="6" t="n"/>
      <c r="F307" s="50">
        <f>IF($E307="","",MIN($C307*2*$E307/Parameters!$B$4,Parameters!$B$10*$E307/Parameters!$B$4))</f>
        <v/>
      </c>
      <c r="G307" s="50">
        <f>IF($F307="","",MAX(0,$F307-Parameters!$B$9))</f>
        <v/>
      </c>
      <c r="H307" s="50">
        <f>IF($G307="","",$G307*Parameters!$B$6)</f>
        <v/>
      </c>
      <c r="I307" s="50">
        <f>IF($F307="","",$F307-$H307)</f>
        <v/>
      </c>
      <c r="J307" s="50">
        <f>IF($E307="","",($C307+$D307)*$E307/Parameters!$B$4)</f>
        <v/>
      </c>
      <c r="K307" s="50">
        <f>IF($E307="","",$I307+$J307)</f>
        <v/>
      </c>
    </row>
    <row r="308">
      <c r="A308" s="2" t="n"/>
      <c r="B308" s="2" t="n"/>
      <c r="C308" s="50" t="n"/>
      <c r="D308" s="50" t="n"/>
      <c r="E308" s="6" t="n"/>
      <c r="F308" s="50">
        <f>IF($E308="","",MIN($C308*2*$E308/Parameters!$B$4,Parameters!$B$10*$E308/Parameters!$B$4))</f>
        <v/>
      </c>
      <c r="G308" s="50">
        <f>IF($F308="","",MAX(0,$F308-Parameters!$B$9))</f>
        <v/>
      </c>
      <c r="H308" s="50">
        <f>IF($G308="","",$G308*Parameters!$B$6)</f>
        <v/>
      </c>
      <c r="I308" s="50">
        <f>IF($F308="","",$F308-$H308)</f>
        <v/>
      </c>
      <c r="J308" s="50">
        <f>IF($E308="","",($C308+$D308)*$E308/Parameters!$B$4)</f>
        <v/>
      </c>
      <c r="K308" s="50">
        <f>IF($E308="","",$I308+$J308)</f>
        <v/>
      </c>
    </row>
    <row r="309">
      <c r="A309" s="2" t="n"/>
      <c r="B309" s="2" t="n"/>
      <c r="C309" s="50" t="n"/>
      <c r="D309" s="50" t="n"/>
      <c r="E309" s="6" t="n"/>
      <c r="F309" s="50">
        <f>IF($E309="","",MIN($C309*2*$E309/Parameters!$B$4,Parameters!$B$10*$E309/Parameters!$B$4))</f>
        <v/>
      </c>
      <c r="G309" s="50">
        <f>IF($F309="","",MAX(0,$F309-Parameters!$B$9))</f>
        <v/>
      </c>
      <c r="H309" s="50">
        <f>IF($G309="","",$G309*Parameters!$B$6)</f>
        <v/>
      </c>
      <c r="I309" s="50">
        <f>IF($F309="","",$F309-$H309)</f>
        <v/>
      </c>
      <c r="J309" s="50">
        <f>IF($E309="","",($C309+$D309)*$E309/Parameters!$B$4)</f>
        <v/>
      </c>
      <c r="K309" s="50">
        <f>IF($E309="","",$I309+$J309)</f>
        <v/>
      </c>
    </row>
    <row r="310">
      <c r="A310" s="2" t="n"/>
      <c r="B310" s="2" t="n"/>
      <c r="C310" s="50" t="n"/>
      <c r="D310" s="50" t="n"/>
      <c r="E310" s="6" t="n"/>
      <c r="F310" s="50">
        <f>IF($E310="","",MIN($C310*2*$E310/Parameters!$B$4,Parameters!$B$10*$E310/Parameters!$B$4))</f>
        <v/>
      </c>
      <c r="G310" s="50">
        <f>IF($F310="","",MAX(0,$F310-Parameters!$B$9))</f>
        <v/>
      </c>
      <c r="H310" s="50">
        <f>IF($G310="","",$G310*Parameters!$B$6)</f>
        <v/>
      </c>
      <c r="I310" s="50">
        <f>IF($F310="","",$F310-$H310)</f>
        <v/>
      </c>
      <c r="J310" s="50">
        <f>IF($E310="","",($C310+$D310)*$E310/Parameters!$B$4)</f>
        <v/>
      </c>
      <c r="K310" s="50">
        <f>IF($E310="","",$I310+$J310)</f>
        <v/>
      </c>
    </row>
    <row r="311">
      <c r="A311" s="2" t="n"/>
      <c r="B311" s="2" t="n"/>
      <c r="C311" s="50" t="n"/>
      <c r="D311" s="50" t="n"/>
      <c r="E311" s="6" t="n"/>
      <c r="F311" s="50">
        <f>IF($E311="","",MIN($C311*2*$E311/Parameters!$B$4,Parameters!$B$10*$E311/Parameters!$B$4))</f>
        <v/>
      </c>
      <c r="G311" s="50">
        <f>IF($F311="","",MAX(0,$F311-Parameters!$B$9))</f>
        <v/>
      </c>
      <c r="H311" s="50">
        <f>IF($G311="","",$G311*Parameters!$B$6)</f>
        <v/>
      </c>
      <c r="I311" s="50">
        <f>IF($F311="","",$F311-$H311)</f>
        <v/>
      </c>
      <c r="J311" s="50">
        <f>IF($E311="","",($C311+$D311)*$E311/Parameters!$B$4)</f>
        <v/>
      </c>
      <c r="K311" s="50">
        <f>IF($E311="","",$I311+$J311)</f>
        <v/>
      </c>
    </row>
    <row r="312">
      <c r="A312" s="2" t="n"/>
      <c r="B312" s="2" t="n"/>
      <c r="C312" s="50" t="n"/>
      <c r="D312" s="50" t="n"/>
      <c r="E312" s="6" t="n"/>
      <c r="F312" s="50">
        <f>IF($E312="","",MIN($C312*2*$E312/Parameters!$B$4,Parameters!$B$10*$E312/Parameters!$B$4))</f>
        <v/>
      </c>
      <c r="G312" s="50">
        <f>IF($F312="","",MAX(0,$F312-Parameters!$B$9))</f>
        <v/>
      </c>
      <c r="H312" s="50">
        <f>IF($G312="","",$G312*Parameters!$B$6)</f>
        <v/>
      </c>
      <c r="I312" s="50">
        <f>IF($F312="","",$F312-$H312)</f>
        <v/>
      </c>
      <c r="J312" s="50">
        <f>IF($E312="","",($C312+$D312)*$E312/Parameters!$B$4)</f>
        <v/>
      </c>
      <c r="K312" s="50">
        <f>IF($E312="","",$I312+$J312)</f>
        <v/>
      </c>
    </row>
    <row r="313">
      <c r="A313" s="2" t="n"/>
      <c r="B313" s="2" t="n"/>
      <c r="C313" s="50" t="n"/>
      <c r="D313" s="50" t="n"/>
      <c r="E313" s="6" t="n"/>
      <c r="F313" s="50">
        <f>IF($E313="","",MIN($C313*2*$E313/Parameters!$B$4,Parameters!$B$10*$E313/Parameters!$B$4))</f>
        <v/>
      </c>
      <c r="G313" s="50">
        <f>IF($F313="","",MAX(0,$F313-Parameters!$B$9))</f>
        <v/>
      </c>
      <c r="H313" s="50">
        <f>IF($G313="","",$G313*Parameters!$B$6)</f>
        <v/>
      </c>
      <c r="I313" s="50">
        <f>IF($F313="","",$F313-$H313)</f>
        <v/>
      </c>
      <c r="J313" s="50">
        <f>IF($E313="","",($C313+$D313)*$E313/Parameters!$B$4)</f>
        <v/>
      </c>
      <c r="K313" s="50">
        <f>IF($E313="","",$I313+$J313)</f>
        <v/>
      </c>
    </row>
    <row r="314">
      <c r="A314" s="2" t="n"/>
      <c r="B314" s="2" t="n"/>
      <c r="C314" s="50" t="n"/>
      <c r="D314" s="50" t="n"/>
      <c r="E314" s="6" t="n"/>
      <c r="F314" s="50">
        <f>IF($E314="","",MIN($C314*2*$E314/Parameters!$B$4,Parameters!$B$10*$E314/Parameters!$B$4))</f>
        <v/>
      </c>
      <c r="G314" s="50">
        <f>IF($F314="","",MAX(0,$F314-Parameters!$B$9))</f>
        <v/>
      </c>
      <c r="H314" s="50">
        <f>IF($G314="","",$G314*Parameters!$B$6)</f>
        <v/>
      </c>
      <c r="I314" s="50">
        <f>IF($F314="","",$F314-$H314)</f>
        <v/>
      </c>
      <c r="J314" s="50">
        <f>IF($E314="","",($C314+$D314)*$E314/Parameters!$B$4)</f>
        <v/>
      </c>
      <c r="K314" s="50">
        <f>IF($E314="","",$I314+$J314)</f>
        <v/>
      </c>
    </row>
    <row r="315">
      <c r="A315" s="2" t="n"/>
      <c r="B315" s="2" t="n"/>
      <c r="C315" s="50" t="n"/>
      <c r="D315" s="50" t="n"/>
      <c r="E315" s="6" t="n"/>
      <c r="F315" s="50">
        <f>IF($E315="","",MIN($C315*2*$E315/Parameters!$B$4,Parameters!$B$10*$E315/Parameters!$B$4))</f>
        <v/>
      </c>
      <c r="G315" s="50">
        <f>IF($F315="","",MAX(0,$F315-Parameters!$B$9))</f>
        <v/>
      </c>
      <c r="H315" s="50">
        <f>IF($G315="","",$G315*Parameters!$B$6)</f>
        <v/>
      </c>
      <c r="I315" s="50">
        <f>IF($F315="","",$F315-$H315)</f>
        <v/>
      </c>
      <c r="J315" s="50">
        <f>IF($E315="","",($C315+$D315)*$E315/Parameters!$B$4)</f>
        <v/>
      </c>
      <c r="K315" s="50">
        <f>IF($E315="","",$I315+$J315)</f>
        <v/>
      </c>
    </row>
    <row r="316">
      <c r="A316" s="2" t="n"/>
      <c r="B316" s="2" t="n"/>
      <c r="C316" s="50" t="n"/>
      <c r="D316" s="50" t="n"/>
      <c r="E316" s="6" t="n"/>
      <c r="F316" s="50">
        <f>IF($E316="","",MIN($C316*2*$E316/Parameters!$B$4,Parameters!$B$10*$E316/Parameters!$B$4))</f>
        <v/>
      </c>
      <c r="G316" s="50">
        <f>IF($F316="","",MAX(0,$F316-Parameters!$B$9))</f>
        <v/>
      </c>
      <c r="H316" s="50">
        <f>IF($G316="","",$G316*Parameters!$B$6)</f>
        <v/>
      </c>
      <c r="I316" s="50">
        <f>IF($F316="","",$F316-$H316)</f>
        <v/>
      </c>
      <c r="J316" s="50">
        <f>IF($E316="","",($C316+$D316)*$E316/Parameters!$B$4)</f>
        <v/>
      </c>
      <c r="K316" s="50">
        <f>IF($E316="","",$I316+$J316)</f>
        <v/>
      </c>
    </row>
    <row r="317">
      <c r="A317" s="2" t="n"/>
      <c r="B317" s="2" t="n"/>
      <c r="C317" s="50" t="n"/>
      <c r="D317" s="50" t="n"/>
      <c r="E317" s="6" t="n"/>
      <c r="F317" s="50">
        <f>IF($E317="","",MIN($C317*2*$E317/Parameters!$B$4,Parameters!$B$10*$E317/Parameters!$B$4))</f>
        <v/>
      </c>
      <c r="G317" s="50">
        <f>IF($F317="","",MAX(0,$F317-Parameters!$B$9))</f>
        <v/>
      </c>
      <c r="H317" s="50">
        <f>IF($G317="","",$G317*Parameters!$B$6)</f>
        <v/>
      </c>
      <c r="I317" s="50">
        <f>IF($F317="","",$F317-$H317)</f>
        <v/>
      </c>
      <c r="J317" s="50">
        <f>IF($E317="","",($C317+$D317)*$E317/Parameters!$B$4)</f>
        <v/>
      </c>
      <c r="K317" s="50">
        <f>IF($E317="","",$I317+$J317)</f>
        <v/>
      </c>
    </row>
    <row r="318">
      <c r="A318" s="2" t="n"/>
      <c r="B318" s="2" t="n"/>
      <c r="C318" s="50" t="n"/>
      <c r="D318" s="50" t="n"/>
      <c r="E318" s="6" t="n"/>
      <c r="F318" s="50">
        <f>IF($E318="","",MIN($C318*2*$E318/Parameters!$B$4,Parameters!$B$10*$E318/Parameters!$B$4))</f>
        <v/>
      </c>
      <c r="G318" s="50">
        <f>IF($F318="","",MAX(0,$F318-Parameters!$B$9))</f>
        <v/>
      </c>
      <c r="H318" s="50">
        <f>IF($G318="","",$G318*Parameters!$B$6)</f>
        <v/>
      </c>
      <c r="I318" s="50">
        <f>IF($F318="","",$F318-$H318)</f>
        <v/>
      </c>
      <c r="J318" s="50">
        <f>IF($E318="","",($C318+$D318)*$E318/Parameters!$B$4)</f>
        <v/>
      </c>
      <c r="K318" s="50">
        <f>IF($E318="","",$I318+$J318)</f>
        <v/>
      </c>
    </row>
    <row r="319">
      <c r="A319" s="2" t="n"/>
      <c r="B319" s="2" t="n"/>
      <c r="C319" s="50" t="n"/>
      <c r="D319" s="50" t="n"/>
      <c r="E319" s="6" t="n"/>
      <c r="F319" s="50">
        <f>IF($E319="","",MIN($C319*2*$E319/Parameters!$B$4,Parameters!$B$10*$E319/Parameters!$B$4))</f>
        <v/>
      </c>
      <c r="G319" s="50">
        <f>IF($F319="","",MAX(0,$F319-Parameters!$B$9))</f>
        <v/>
      </c>
      <c r="H319" s="50">
        <f>IF($G319="","",$G319*Parameters!$B$6)</f>
        <v/>
      </c>
      <c r="I319" s="50">
        <f>IF($F319="","",$F319-$H319)</f>
        <v/>
      </c>
      <c r="J319" s="50">
        <f>IF($E319="","",($C319+$D319)*$E319/Parameters!$B$4)</f>
        <v/>
      </c>
      <c r="K319" s="50">
        <f>IF($E319="","",$I319+$J319)</f>
        <v/>
      </c>
    </row>
    <row r="320">
      <c r="A320" s="2" t="n"/>
      <c r="B320" s="2" t="n"/>
      <c r="C320" s="50" t="n"/>
      <c r="D320" s="50" t="n"/>
      <c r="E320" s="6" t="n"/>
      <c r="F320" s="50">
        <f>IF($E320="","",MIN($C320*2*$E320/Parameters!$B$4,Parameters!$B$10*$E320/Parameters!$B$4))</f>
        <v/>
      </c>
      <c r="G320" s="50">
        <f>IF($F320="","",MAX(0,$F320-Parameters!$B$9))</f>
        <v/>
      </c>
      <c r="H320" s="50">
        <f>IF($G320="","",$G320*Parameters!$B$6)</f>
        <v/>
      </c>
      <c r="I320" s="50">
        <f>IF($F320="","",$F320-$H320)</f>
        <v/>
      </c>
      <c r="J320" s="50">
        <f>IF($E320="","",($C320+$D320)*$E320/Parameters!$B$4)</f>
        <v/>
      </c>
      <c r="K320" s="50">
        <f>IF($E320="","",$I320+$J320)</f>
        <v/>
      </c>
    </row>
    <row r="321">
      <c r="A321" s="2" t="n"/>
      <c r="B321" s="2" t="n"/>
      <c r="C321" s="50" t="n"/>
      <c r="D321" s="50" t="n"/>
      <c r="E321" s="6" t="n"/>
      <c r="F321" s="50">
        <f>IF($E321="","",MIN($C321*2*$E321/Parameters!$B$4,Parameters!$B$10*$E321/Parameters!$B$4))</f>
        <v/>
      </c>
      <c r="G321" s="50">
        <f>IF($F321="","",MAX(0,$F321-Parameters!$B$9))</f>
        <v/>
      </c>
      <c r="H321" s="50">
        <f>IF($G321="","",$G321*Parameters!$B$6)</f>
        <v/>
      </c>
      <c r="I321" s="50">
        <f>IF($F321="","",$F321-$H321)</f>
        <v/>
      </c>
      <c r="J321" s="50">
        <f>IF($E321="","",($C321+$D321)*$E321/Parameters!$B$4)</f>
        <v/>
      </c>
      <c r="K321" s="50">
        <f>IF($E321="","",$I321+$J321)</f>
        <v/>
      </c>
    </row>
    <row r="322">
      <c r="A322" s="2" t="n"/>
      <c r="B322" s="2" t="n"/>
      <c r="C322" s="50" t="n"/>
      <c r="D322" s="50" t="n"/>
      <c r="E322" s="6" t="n"/>
      <c r="F322" s="50">
        <f>IF($E322="","",MIN($C322*2*$E322/Parameters!$B$4,Parameters!$B$10*$E322/Parameters!$B$4))</f>
        <v/>
      </c>
      <c r="G322" s="50">
        <f>IF($F322="","",MAX(0,$F322-Parameters!$B$9))</f>
        <v/>
      </c>
      <c r="H322" s="50">
        <f>IF($G322="","",$G322*Parameters!$B$6)</f>
        <v/>
      </c>
      <c r="I322" s="50">
        <f>IF($F322="","",$F322-$H322)</f>
        <v/>
      </c>
      <c r="J322" s="50">
        <f>IF($E322="","",($C322+$D322)*$E322/Parameters!$B$4)</f>
        <v/>
      </c>
      <c r="K322" s="50">
        <f>IF($E322="","",$I322+$J322)</f>
        <v/>
      </c>
    </row>
    <row r="323">
      <c r="A323" s="2" t="n"/>
      <c r="B323" s="2" t="n"/>
      <c r="C323" s="50" t="n"/>
      <c r="D323" s="50" t="n"/>
      <c r="E323" s="6" t="n"/>
      <c r="F323" s="50">
        <f>IF($E323="","",MIN($C323*2*$E323/Parameters!$B$4,Parameters!$B$10*$E323/Parameters!$B$4))</f>
        <v/>
      </c>
      <c r="G323" s="50">
        <f>IF($F323="","",MAX(0,$F323-Parameters!$B$9))</f>
        <v/>
      </c>
      <c r="H323" s="50">
        <f>IF($G323="","",$G323*Parameters!$B$6)</f>
        <v/>
      </c>
      <c r="I323" s="50">
        <f>IF($F323="","",$F323-$H323)</f>
        <v/>
      </c>
      <c r="J323" s="50">
        <f>IF($E323="","",($C323+$D323)*$E323/Parameters!$B$4)</f>
        <v/>
      </c>
      <c r="K323" s="50">
        <f>IF($E323="","",$I323+$J323)</f>
        <v/>
      </c>
    </row>
    <row r="324">
      <c r="A324" s="2" t="n"/>
      <c r="B324" s="2" t="n"/>
      <c r="C324" s="50" t="n"/>
      <c r="D324" s="50" t="n"/>
      <c r="E324" s="6" t="n"/>
      <c r="F324" s="50">
        <f>IF($E324="","",MIN($C324*2*$E324/Parameters!$B$4,Parameters!$B$10*$E324/Parameters!$B$4))</f>
        <v/>
      </c>
      <c r="G324" s="50">
        <f>IF($F324="","",MAX(0,$F324-Parameters!$B$9))</f>
        <v/>
      </c>
      <c r="H324" s="50">
        <f>IF($G324="","",$G324*Parameters!$B$6)</f>
        <v/>
      </c>
      <c r="I324" s="50">
        <f>IF($F324="","",$F324-$H324)</f>
        <v/>
      </c>
      <c r="J324" s="50">
        <f>IF($E324="","",($C324+$D324)*$E324/Parameters!$B$4)</f>
        <v/>
      </c>
      <c r="K324" s="50">
        <f>IF($E324="","",$I324+$J324)</f>
        <v/>
      </c>
    </row>
    <row r="325">
      <c r="A325" s="2" t="n"/>
      <c r="B325" s="2" t="n"/>
      <c r="C325" s="50" t="n"/>
      <c r="D325" s="50" t="n"/>
      <c r="E325" s="6" t="n"/>
      <c r="F325" s="50">
        <f>IF($E325="","",MIN($C325*2*$E325/Parameters!$B$4,Parameters!$B$10*$E325/Parameters!$B$4))</f>
        <v/>
      </c>
      <c r="G325" s="50">
        <f>IF($F325="","",MAX(0,$F325-Parameters!$B$9))</f>
        <v/>
      </c>
      <c r="H325" s="50">
        <f>IF($G325="","",$G325*Parameters!$B$6)</f>
        <v/>
      </c>
      <c r="I325" s="50">
        <f>IF($F325="","",$F325-$H325)</f>
        <v/>
      </c>
      <c r="J325" s="50">
        <f>IF($E325="","",($C325+$D325)*$E325/Parameters!$B$4)</f>
        <v/>
      </c>
      <c r="K325" s="50">
        <f>IF($E325="","",$I325+$J325)</f>
        <v/>
      </c>
    </row>
    <row r="326">
      <c r="A326" s="2" t="n"/>
      <c r="B326" s="2" t="n"/>
      <c r="C326" s="50" t="n"/>
      <c r="D326" s="50" t="n"/>
      <c r="E326" s="6" t="n"/>
      <c r="F326" s="50">
        <f>IF($E326="","",MIN($C326*2*$E326/Parameters!$B$4,Parameters!$B$10*$E326/Parameters!$B$4))</f>
        <v/>
      </c>
      <c r="G326" s="50">
        <f>IF($F326="","",MAX(0,$F326-Parameters!$B$9))</f>
        <v/>
      </c>
      <c r="H326" s="50">
        <f>IF($G326="","",$G326*Parameters!$B$6)</f>
        <v/>
      </c>
      <c r="I326" s="50">
        <f>IF($F326="","",$F326-$H326)</f>
        <v/>
      </c>
      <c r="J326" s="50">
        <f>IF($E326="","",($C326+$D326)*$E326/Parameters!$B$4)</f>
        <v/>
      </c>
      <c r="K326" s="50">
        <f>IF($E326="","",$I326+$J326)</f>
        <v/>
      </c>
    </row>
    <row r="327">
      <c r="A327" s="2" t="n"/>
      <c r="B327" s="2" t="n"/>
      <c r="C327" s="50" t="n"/>
      <c r="D327" s="50" t="n"/>
      <c r="E327" s="6" t="n"/>
      <c r="F327" s="50">
        <f>IF($E327="","",MIN($C327*2*$E327/Parameters!$B$4,Parameters!$B$10*$E327/Parameters!$B$4))</f>
        <v/>
      </c>
      <c r="G327" s="50">
        <f>IF($F327="","",MAX(0,$F327-Parameters!$B$9))</f>
        <v/>
      </c>
      <c r="H327" s="50">
        <f>IF($G327="","",$G327*Parameters!$B$6)</f>
        <v/>
      </c>
      <c r="I327" s="50">
        <f>IF($F327="","",$F327-$H327)</f>
        <v/>
      </c>
      <c r="J327" s="50">
        <f>IF($E327="","",($C327+$D327)*$E327/Parameters!$B$4)</f>
        <v/>
      </c>
      <c r="K327" s="50">
        <f>IF($E327="","",$I327+$J327)</f>
        <v/>
      </c>
    </row>
    <row r="328">
      <c r="A328" s="2" t="n"/>
      <c r="B328" s="2" t="n"/>
      <c r="C328" s="50" t="n"/>
      <c r="D328" s="50" t="n"/>
      <c r="E328" s="6" t="n"/>
      <c r="F328" s="50">
        <f>IF($E328="","",MIN($C328*2*$E328/Parameters!$B$4,Parameters!$B$10*$E328/Parameters!$B$4))</f>
        <v/>
      </c>
      <c r="G328" s="50">
        <f>IF($F328="","",MAX(0,$F328-Parameters!$B$9))</f>
        <v/>
      </c>
      <c r="H328" s="50">
        <f>IF($G328="","",$G328*Parameters!$B$6)</f>
        <v/>
      </c>
      <c r="I328" s="50">
        <f>IF($F328="","",$F328-$H328)</f>
        <v/>
      </c>
      <c r="J328" s="50">
        <f>IF($E328="","",($C328+$D328)*$E328/Parameters!$B$4)</f>
        <v/>
      </c>
      <c r="K328" s="50">
        <f>IF($E328="","",$I328+$J328)</f>
        <v/>
      </c>
    </row>
    <row r="329">
      <c r="A329" s="2" t="n"/>
      <c r="B329" s="2" t="n"/>
      <c r="C329" s="50" t="n"/>
      <c r="D329" s="50" t="n"/>
      <c r="E329" s="6" t="n"/>
      <c r="F329" s="50">
        <f>IF($E329="","",MIN($C329*2*$E329/Parameters!$B$4,Parameters!$B$10*$E329/Parameters!$B$4))</f>
        <v/>
      </c>
      <c r="G329" s="50">
        <f>IF($F329="","",MAX(0,$F329-Parameters!$B$9))</f>
        <v/>
      </c>
      <c r="H329" s="50">
        <f>IF($G329="","",$G329*Parameters!$B$6)</f>
        <v/>
      </c>
      <c r="I329" s="50">
        <f>IF($F329="","",$F329-$H329)</f>
        <v/>
      </c>
      <c r="J329" s="50">
        <f>IF($E329="","",($C329+$D329)*$E329/Parameters!$B$4)</f>
        <v/>
      </c>
      <c r="K329" s="50">
        <f>IF($E329="","",$I329+$J329)</f>
        <v/>
      </c>
    </row>
    <row r="330">
      <c r="A330" s="2" t="n"/>
      <c r="B330" s="2" t="n"/>
      <c r="C330" s="50" t="n"/>
      <c r="D330" s="50" t="n"/>
      <c r="E330" s="6" t="n"/>
      <c r="F330" s="50">
        <f>IF($E330="","",MIN($C330*2*$E330/Parameters!$B$4,Parameters!$B$10*$E330/Parameters!$B$4))</f>
        <v/>
      </c>
      <c r="G330" s="50">
        <f>IF($F330="","",MAX(0,$F330-Parameters!$B$9))</f>
        <v/>
      </c>
      <c r="H330" s="50">
        <f>IF($G330="","",$G330*Parameters!$B$6)</f>
        <v/>
      </c>
      <c r="I330" s="50">
        <f>IF($F330="","",$F330-$H330)</f>
        <v/>
      </c>
      <c r="J330" s="50">
        <f>IF($E330="","",($C330+$D330)*$E330/Parameters!$B$4)</f>
        <v/>
      </c>
      <c r="K330" s="50">
        <f>IF($E330="","",$I330+$J330)</f>
        <v/>
      </c>
    </row>
    <row r="331">
      <c r="A331" s="2" t="n"/>
      <c r="B331" s="2" t="n"/>
      <c r="C331" s="50" t="n"/>
      <c r="D331" s="50" t="n"/>
      <c r="E331" s="6" t="n"/>
      <c r="F331" s="50">
        <f>IF($E331="","",MIN($C331*2*$E331/Parameters!$B$4,Parameters!$B$10*$E331/Parameters!$B$4))</f>
        <v/>
      </c>
      <c r="G331" s="50">
        <f>IF($F331="","",MAX(0,$F331-Parameters!$B$9))</f>
        <v/>
      </c>
      <c r="H331" s="50">
        <f>IF($G331="","",$G331*Parameters!$B$6)</f>
        <v/>
      </c>
      <c r="I331" s="50">
        <f>IF($F331="","",$F331-$H331)</f>
        <v/>
      </c>
      <c r="J331" s="50">
        <f>IF($E331="","",($C331+$D331)*$E331/Parameters!$B$4)</f>
        <v/>
      </c>
      <c r="K331" s="50">
        <f>IF($E331="","",$I331+$J331)</f>
        <v/>
      </c>
    </row>
    <row r="332">
      <c r="A332" s="2" t="n"/>
      <c r="B332" s="2" t="n"/>
      <c r="C332" s="50" t="n"/>
      <c r="D332" s="50" t="n"/>
      <c r="E332" s="6" t="n"/>
      <c r="F332" s="50">
        <f>IF($E332="","",MIN($C332*2*$E332/Parameters!$B$4,Parameters!$B$10*$E332/Parameters!$B$4))</f>
        <v/>
      </c>
      <c r="G332" s="50">
        <f>IF($F332="","",MAX(0,$F332-Parameters!$B$9))</f>
        <v/>
      </c>
      <c r="H332" s="50">
        <f>IF($G332="","",$G332*Parameters!$B$6)</f>
        <v/>
      </c>
      <c r="I332" s="50">
        <f>IF($F332="","",$F332-$H332)</f>
        <v/>
      </c>
      <c r="J332" s="50">
        <f>IF($E332="","",($C332+$D332)*$E332/Parameters!$B$4)</f>
        <v/>
      </c>
      <c r="K332" s="50">
        <f>IF($E332="","",$I332+$J332)</f>
        <v/>
      </c>
    </row>
    <row r="333">
      <c r="A333" s="2" t="n"/>
      <c r="B333" s="2" t="n"/>
      <c r="C333" s="50" t="n"/>
      <c r="D333" s="50" t="n"/>
      <c r="E333" s="6" t="n"/>
      <c r="F333" s="50">
        <f>IF($E333="","",MIN($C333*2*$E333/Parameters!$B$4,Parameters!$B$10*$E333/Parameters!$B$4))</f>
        <v/>
      </c>
      <c r="G333" s="50">
        <f>IF($F333="","",MAX(0,$F333-Parameters!$B$9))</f>
        <v/>
      </c>
      <c r="H333" s="50">
        <f>IF($G333="","",$G333*Parameters!$B$6)</f>
        <v/>
      </c>
      <c r="I333" s="50">
        <f>IF($F333="","",$F333-$H333)</f>
        <v/>
      </c>
      <c r="J333" s="50">
        <f>IF($E333="","",($C333+$D333)*$E333/Parameters!$B$4)</f>
        <v/>
      </c>
      <c r="K333" s="50">
        <f>IF($E333="","",$I333+$J333)</f>
        <v/>
      </c>
    </row>
    <row r="334">
      <c r="A334" s="2" t="n"/>
      <c r="B334" s="2" t="n"/>
      <c r="C334" s="50" t="n"/>
      <c r="D334" s="50" t="n"/>
      <c r="E334" s="6" t="n"/>
      <c r="F334" s="50">
        <f>IF($E334="","",MIN($C334*2*$E334/Parameters!$B$4,Parameters!$B$10*$E334/Parameters!$B$4))</f>
        <v/>
      </c>
      <c r="G334" s="50">
        <f>IF($F334="","",MAX(0,$F334-Parameters!$B$9))</f>
        <v/>
      </c>
      <c r="H334" s="50">
        <f>IF($G334="","",$G334*Parameters!$B$6)</f>
        <v/>
      </c>
      <c r="I334" s="50">
        <f>IF($F334="","",$F334-$H334)</f>
        <v/>
      </c>
      <c r="J334" s="50">
        <f>IF($E334="","",($C334+$D334)*$E334/Parameters!$B$4)</f>
        <v/>
      </c>
      <c r="K334" s="50">
        <f>IF($E334="","",$I334+$J334)</f>
        <v/>
      </c>
    </row>
    <row r="335">
      <c r="A335" s="2" t="n"/>
      <c r="B335" s="2" t="n"/>
      <c r="C335" s="50" t="n"/>
      <c r="D335" s="50" t="n"/>
      <c r="E335" s="6" t="n"/>
      <c r="F335" s="50">
        <f>IF($E335="","",MIN($C335*2*$E335/Parameters!$B$4,Parameters!$B$10*$E335/Parameters!$B$4))</f>
        <v/>
      </c>
      <c r="G335" s="50">
        <f>IF($F335="","",MAX(0,$F335-Parameters!$B$9))</f>
        <v/>
      </c>
      <c r="H335" s="50">
        <f>IF($G335="","",$G335*Parameters!$B$6)</f>
        <v/>
      </c>
      <c r="I335" s="50">
        <f>IF($F335="","",$F335-$H335)</f>
        <v/>
      </c>
      <c r="J335" s="50">
        <f>IF($E335="","",($C335+$D335)*$E335/Parameters!$B$4)</f>
        <v/>
      </c>
      <c r="K335" s="50">
        <f>IF($E335="","",$I335+$J335)</f>
        <v/>
      </c>
    </row>
    <row r="336">
      <c r="A336" s="2" t="n"/>
      <c r="B336" s="2" t="n"/>
      <c r="C336" s="50" t="n"/>
      <c r="D336" s="50" t="n"/>
      <c r="E336" s="6" t="n"/>
      <c r="F336" s="50">
        <f>IF($E336="","",MIN($C336*2*$E336/Parameters!$B$4,Parameters!$B$10*$E336/Parameters!$B$4))</f>
        <v/>
      </c>
      <c r="G336" s="50">
        <f>IF($F336="","",MAX(0,$F336-Parameters!$B$9))</f>
        <v/>
      </c>
      <c r="H336" s="50">
        <f>IF($G336="","",$G336*Parameters!$B$6)</f>
        <v/>
      </c>
      <c r="I336" s="50">
        <f>IF($F336="","",$F336-$H336)</f>
        <v/>
      </c>
      <c r="J336" s="50">
        <f>IF($E336="","",($C336+$D336)*$E336/Parameters!$B$4)</f>
        <v/>
      </c>
      <c r="K336" s="50">
        <f>IF($E336="","",$I336+$J336)</f>
        <v/>
      </c>
    </row>
    <row r="337">
      <c r="A337" s="2" t="n"/>
      <c r="B337" s="2" t="n"/>
      <c r="C337" s="50" t="n"/>
      <c r="D337" s="50" t="n"/>
      <c r="E337" s="6" t="n"/>
      <c r="F337" s="50">
        <f>IF($E337="","",MIN($C337*2*$E337/Parameters!$B$4,Parameters!$B$10*$E337/Parameters!$B$4))</f>
        <v/>
      </c>
      <c r="G337" s="50">
        <f>IF($F337="","",MAX(0,$F337-Parameters!$B$9))</f>
        <v/>
      </c>
      <c r="H337" s="50">
        <f>IF($G337="","",$G337*Parameters!$B$6)</f>
        <v/>
      </c>
      <c r="I337" s="50">
        <f>IF($F337="","",$F337-$H337)</f>
        <v/>
      </c>
      <c r="J337" s="50">
        <f>IF($E337="","",($C337+$D337)*$E337/Parameters!$B$4)</f>
        <v/>
      </c>
      <c r="K337" s="50">
        <f>IF($E337="","",$I337+$J337)</f>
        <v/>
      </c>
    </row>
    <row r="338">
      <c r="A338" s="2" t="n"/>
      <c r="B338" s="2" t="n"/>
      <c r="C338" s="50" t="n"/>
      <c r="D338" s="50" t="n"/>
      <c r="E338" s="6" t="n"/>
      <c r="F338" s="50">
        <f>IF($E338="","",MIN($C338*2*$E338/Parameters!$B$4,Parameters!$B$10*$E338/Parameters!$B$4))</f>
        <v/>
      </c>
      <c r="G338" s="50">
        <f>IF($F338="","",MAX(0,$F338-Parameters!$B$9))</f>
        <v/>
      </c>
      <c r="H338" s="50">
        <f>IF($G338="","",$G338*Parameters!$B$6)</f>
        <v/>
      </c>
      <c r="I338" s="50">
        <f>IF($F338="","",$F338-$H338)</f>
        <v/>
      </c>
      <c r="J338" s="50">
        <f>IF($E338="","",($C338+$D338)*$E338/Parameters!$B$4)</f>
        <v/>
      </c>
      <c r="K338" s="50">
        <f>IF($E338="","",$I338+$J338)</f>
        <v/>
      </c>
    </row>
    <row r="339">
      <c r="A339" s="2" t="n"/>
      <c r="B339" s="2" t="n"/>
      <c r="C339" s="50" t="n"/>
      <c r="D339" s="50" t="n"/>
      <c r="E339" s="6" t="n"/>
      <c r="F339" s="50">
        <f>IF($E339="","",MIN($C339*2*$E339/Parameters!$B$4,Parameters!$B$10*$E339/Parameters!$B$4))</f>
        <v/>
      </c>
      <c r="G339" s="50">
        <f>IF($F339="","",MAX(0,$F339-Parameters!$B$9))</f>
        <v/>
      </c>
      <c r="H339" s="50">
        <f>IF($G339="","",$G339*Parameters!$B$6)</f>
        <v/>
      </c>
      <c r="I339" s="50">
        <f>IF($F339="","",$F339-$H339)</f>
        <v/>
      </c>
      <c r="J339" s="50">
        <f>IF($E339="","",($C339+$D339)*$E339/Parameters!$B$4)</f>
        <v/>
      </c>
      <c r="K339" s="50">
        <f>IF($E339="","",$I339+$J339)</f>
        <v/>
      </c>
    </row>
    <row r="340">
      <c r="A340" s="2" t="n"/>
      <c r="B340" s="2" t="n"/>
      <c r="C340" s="50" t="n"/>
      <c r="D340" s="50" t="n"/>
      <c r="E340" s="6" t="n"/>
      <c r="F340" s="50">
        <f>IF($E340="","",MIN($C340*2*$E340/Parameters!$B$4,Parameters!$B$10*$E340/Parameters!$B$4))</f>
        <v/>
      </c>
      <c r="G340" s="50">
        <f>IF($F340="","",MAX(0,$F340-Parameters!$B$9))</f>
        <v/>
      </c>
      <c r="H340" s="50">
        <f>IF($G340="","",$G340*Parameters!$B$6)</f>
        <v/>
      </c>
      <c r="I340" s="50">
        <f>IF($F340="","",$F340-$H340)</f>
        <v/>
      </c>
      <c r="J340" s="50">
        <f>IF($E340="","",($C340+$D340)*$E340/Parameters!$B$4)</f>
        <v/>
      </c>
      <c r="K340" s="50">
        <f>IF($E340="","",$I340+$J340)</f>
        <v/>
      </c>
    </row>
    <row r="341">
      <c r="A341" s="2" t="n"/>
      <c r="B341" s="2" t="n"/>
      <c r="C341" s="50" t="n"/>
      <c r="D341" s="50" t="n"/>
      <c r="E341" s="6" t="n"/>
      <c r="F341" s="50">
        <f>IF($E341="","",MIN($C341*2*$E341/Parameters!$B$4,Parameters!$B$10*$E341/Parameters!$B$4))</f>
        <v/>
      </c>
      <c r="G341" s="50">
        <f>IF($F341="","",MAX(0,$F341-Parameters!$B$9))</f>
        <v/>
      </c>
      <c r="H341" s="50">
        <f>IF($G341="","",$G341*Parameters!$B$6)</f>
        <v/>
      </c>
      <c r="I341" s="50">
        <f>IF($F341="","",$F341-$H341)</f>
        <v/>
      </c>
      <c r="J341" s="50">
        <f>IF($E341="","",($C341+$D341)*$E341/Parameters!$B$4)</f>
        <v/>
      </c>
      <c r="K341" s="50">
        <f>IF($E341="","",$I341+$J341)</f>
        <v/>
      </c>
    </row>
    <row r="342">
      <c r="A342" s="2" t="n"/>
      <c r="B342" s="2" t="n"/>
      <c r="C342" s="50" t="n"/>
      <c r="D342" s="50" t="n"/>
      <c r="E342" s="6" t="n"/>
      <c r="F342" s="50">
        <f>IF($E342="","",MIN($C342*2*$E342/Parameters!$B$4,Parameters!$B$10*$E342/Parameters!$B$4))</f>
        <v/>
      </c>
      <c r="G342" s="50">
        <f>IF($F342="","",MAX(0,$F342-Parameters!$B$9))</f>
        <v/>
      </c>
      <c r="H342" s="50">
        <f>IF($G342="","",$G342*Parameters!$B$6)</f>
        <v/>
      </c>
      <c r="I342" s="50">
        <f>IF($F342="","",$F342-$H342)</f>
        <v/>
      </c>
      <c r="J342" s="50">
        <f>IF($E342="","",($C342+$D342)*$E342/Parameters!$B$4)</f>
        <v/>
      </c>
      <c r="K342" s="50">
        <f>IF($E342="","",$I342+$J342)</f>
        <v/>
      </c>
    </row>
    <row r="343">
      <c r="A343" s="2" t="n"/>
      <c r="B343" s="2" t="n"/>
      <c r="C343" s="50" t="n"/>
      <c r="D343" s="50" t="n"/>
      <c r="E343" s="6" t="n"/>
      <c r="F343" s="50">
        <f>IF($E343="","",MIN($C343*2*$E343/Parameters!$B$4,Parameters!$B$10*$E343/Parameters!$B$4))</f>
        <v/>
      </c>
      <c r="G343" s="50">
        <f>IF($F343="","",MAX(0,$F343-Parameters!$B$9))</f>
        <v/>
      </c>
      <c r="H343" s="50">
        <f>IF($G343="","",$G343*Parameters!$B$6)</f>
        <v/>
      </c>
      <c r="I343" s="50">
        <f>IF($F343="","",$F343-$H343)</f>
        <v/>
      </c>
      <c r="J343" s="50">
        <f>IF($E343="","",($C343+$D343)*$E343/Parameters!$B$4)</f>
        <v/>
      </c>
      <c r="K343" s="50">
        <f>IF($E343="","",$I343+$J343)</f>
        <v/>
      </c>
    </row>
    <row r="344">
      <c r="A344" s="2" t="n"/>
      <c r="B344" s="2" t="n"/>
      <c r="C344" s="50" t="n"/>
      <c r="D344" s="50" t="n"/>
      <c r="E344" s="6" t="n"/>
      <c r="F344" s="50">
        <f>IF($E344="","",MIN($C344*2*$E344/Parameters!$B$4,Parameters!$B$10*$E344/Parameters!$B$4))</f>
        <v/>
      </c>
      <c r="G344" s="50">
        <f>IF($F344="","",MAX(0,$F344-Parameters!$B$9))</f>
        <v/>
      </c>
      <c r="H344" s="50">
        <f>IF($G344="","",$G344*Parameters!$B$6)</f>
        <v/>
      </c>
      <c r="I344" s="50">
        <f>IF($F344="","",$F344-$H344)</f>
        <v/>
      </c>
      <c r="J344" s="50">
        <f>IF($E344="","",($C344+$D344)*$E344/Parameters!$B$4)</f>
        <v/>
      </c>
      <c r="K344" s="50">
        <f>IF($E344="","",$I344+$J344)</f>
        <v/>
      </c>
    </row>
    <row r="345">
      <c r="A345" s="2" t="n"/>
      <c r="B345" s="2" t="n"/>
      <c r="C345" s="50" t="n"/>
      <c r="D345" s="50" t="n"/>
      <c r="E345" s="6" t="n"/>
      <c r="F345" s="50">
        <f>IF($E345="","",MIN($C345*2*$E345/Parameters!$B$4,Parameters!$B$10*$E345/Parameters!$B$4))</f>
        <v/>
      </c>
      <c r="G345" s="50">
        <f>IF($F345="","",MAX(0,$F345-Parameters!$B$9))</f>
        <v/>
      </c>
      <c r="H345" s="50">
        <f>IF($G345="","",$G345*Parameters!$B$6)</f>
        <v/>
      </c>
      <c r="I345" s="50">
        <f>IF($F345="","",$F345-$H345)</f>
        <v/>
      </c>
      <c r="J345" s="50">
        <f>IF($E345="","",($C345+$D345)*$E345/Parameters!$B$4)</f>
        <v/>
      </c>
      <c r="K345" s="50">
        <f>IF($E345="","",$I345+$J345)</f>
        <v/>
      </c>
    </row>
    <row r="346">
      <c r="A346" s="2" t="n"/>
      <c r="B346" s="2" t="n"/>
      <c r="C346" s="50" t="n"/>
      <c r="D346" s="50" t="n"/>
      <c r="E346" s="6" t="n"/>
      <c r="F346" s="50">
        <f>IF($E346="","",MIN($C346*2*$E346/Parameters!$B$4,Parameters!$B$10*$E346/Parameters!$B$4))</f>
        <v/>
      </c>
      <c r="G346" s="50">
        <f>IF($F346="","",MAX(0,$F346-Parameters!$B$9))</f>
        <v/>
      </c>
      <c r="H346" s="50">
        <f>IF($G346="","",$G346*Parameters!$B$6)</f>
        <v/>
      </c>
      <c r="I346" s="50">
        <f>IF($F346="","",$F346-$H346)</f>
        <v/>
      </c>
      <c r="J346" s="50">
        <f>IF($E346="","",($C346+$D346)*$E346/Parameters!$B$4)</f>
        <v/>
      </c>
      <c r="K346" s="50">
        <f>IF($E346="","",$I346+$J346)</f>
        <v/>
      </c>
    </row>
    <row r="347">
      <c r="A347" s="2" t="n"/>
      <c r="B347" s="2" t="n"/>
      <c r="C347" s="50" t="n"/>
      <c r="D347" s="50" t="n"/>
      <c r="E347" s="6" t="n"/>
      <c r="F347" s="50">
        <f>IF($E347="","",MIN($C347*2*$E347/Parameters!$B$4,Parameters!$B$10*$E347/Parameters!$B$4))</f>
        <v/>
      </c>
      <c r="G347" s="50">
        <f>IF($F347="","",MAX(0,$F347-Parameters!$B$9))</f>
        <v/>
      </c>
      <c r="H347" s="50">
        <f>IF($G347="","",$G347*Parameters!$B$6)</f>
        <v/>
      </c>
      <c r="I347" s="50">
        <f>IF($F347="","",$F347-$H347)</f>
        <v/>
      </c>
      <c r="J347" s="50">
        <f>IF($E347="","",($C347+$D347)*$E347/Parameters!$B$4)</f>
        <v/>
      </c>
      <c r="K347" s="50">
        <f>IF($E347="","",$I347+$J347)</f>
        <v/>
      </c>
    </row>
    <row r="348">
      <c r="A348" s="2" t="n"/>
      <c r="B348" s="2" t="n"/>
      <c r="C348" s="50" t="n"/>
      <c r="D348" s="50" t="n"/>
      <c r="E348" s="6" t="n"/>
      <c r="F348" s="50">
        <f>IF($E348="","",MIN($C348*2*$E348/Parameters!$B$4,Parameters!$B$10*$E348/Parameters!$B$4))</f>
        <v/>
      </c>
      <c r="G348" s="50">
        <f>IF($F348="","",MAX(0,$F348-Parameters!$B$9))</f>
        <v/>
      </c>
      <c r="H348" s="50">
        <f>IF($G348="","",$G348*Parameters!$B$6)</f>
        <v/>
      </c>
      <c r="I348" s="50">
        <f>IF($F348="","",$F348-$H348)</f>
        <v/>
      </c>
      <c r="J348" s="50">
        <f>IF($E348="","",($C348+$D348)*$E348/Parameters!$B$4)</f>
        <v/>
      </c>
      <c r="K348" s="50">
        <f>IF($E348="","",$I348+$J348)</f>
        <v/>
      </c>
    </row>
    <row r="349">
      <c r="A349" s="2" t="n"/>
      <c r="B349" s="2" t="n"/>
      <c r="C349" s="50" t="n"/>
      <c r="D349" s="50" t="n"/>
      <c r="E349" s="6" t="n"/>
      <c r="F349" s="50">
        <f>IF($E349="","",MIN($C349*2*$E349/Parameters!$B$4,Parameters!$B$10*$E349/Parameters!$B$4))</f>
        <v/>
      </c>
      <c r="G349" s="50">
        <f>IF($F349="","",MAX(0,$F349-Parameters!$B$9))</f>
        <v/>
      </c>
      <c r="H349" s="50">
        <f>IF($G349="","",$G349*Parameters!$B$6)</f>
        <v/>
      </c>
      <c r="I349" s="50">
        <f>IF($F349="","",$F349-$H349)</f>
        <v/>
      </c>
      <c r="J349" s="50">
        <f>IF($E349="","",($C349+$D349)*$E349/Parameters!$B$4)</f>
        <v/>
      </c>
      <c r="K349" s="50">
        <f>IF($E349="","",$I349+$J349)</f>
        <v/>
      </c>
    </row>
    <row r="350">
      <c r="A350" s="2" t="n"/>
      <c r="B350" s="2" t="n"/>
      <c r="C350" s="50" t="n"/>
      <c r="D350" s="50" t="n"/>
      <c r="E350" s="6" t="n"/>
      <c r="F350" s="50">
        <f>IF($E350="","",MIN($C350*2*$E350/Parameters!$B$4,Parameters!$B$10*$E350/Parameters!$B$4))</f>
        <v/>
      </c>
      <c r="G350" s="50">
        <f>IF($F350="","",MAX(0,$F350-Parameters!$B$9))</f>
        <v/>
      </c>
      <c r="H350" s="50">
        <f>IF($G350="","",$G350*Parameters!$B$6)</f>
        <v/>
      </c>
      <c r="I350" s="50">
        <f>IF($F350="","",$F350-$H350)</f>
        <v/>
      </c>
      <c r="J350" s="50">
        <f>IF($E350="","",($C350+$D350)*$E350/Parameters!$B$4)</f>
        <v/>
      </c>
      <c r="K350" s="50">
        <f>IF($E350="","",$I350+$J350)</f>
        <v/>
      </c>
    </row>
    <row r="351">
      <c r="A351" s="2" t="n"/>
      <c r="B351" s="2" t="n"/>
      <c r="C351" s="50" t="n"/>
      <c r="D351" s="50" t="n"/>
      <c r="E351" s="6" t="n"/>
      <c r="F351" s="50">
        <f>IF($E351="","",MIN($C351*2*$E351/Parameters!$B$4,Parameters!$B$10*$E351/Parameters!$B$4))</f>
        <v/>
      </c>
      <c r="G351" s="50">
        <f>IF($F351="","",MAX(0,$F351-Parameters!$B$9))</f>
        <v/>
      </c>
      <c r="H351" s="50">
        <f>IF($G351="","",$G351*Parameters!$B$6)</f>
        <v/>
      </c>
      <c r="I351" s="50">
        <f>IF($F351="","",$F351-$H351)</f>
        <v/>
      </c>
      <c r="J351" s="50">
        <f>IF($E351="","",($C351+$D351)*$E351/Parameters!$B$4)</f>
        <v/>
      </c>
      <c r="K351" s="50">
        <f>IF($E351="","",$I351+$J351)</f>
        <v/>
      </c>
    </row>
    <row r="352">
      <c r="A352" s="2" t="n"/>
      <c r="B352" s="2" t="n"/>
      <c r="C352" s="50" t="n"/>
      <c r="D352" s="50" t="n"/>
      <c r="E352" s="6" t="n"/>
      <c r="F352" s="50">
        <f>IF($E352="","",MIN($C352*2*$E352/Parameters!$B$4,Parameters!$B$10*$E352/Parameters!$B$4))</f>
        <v/>
      </c>
      <c r="G352" s="50">
        <f>IF($F352="","",MAX(0,$F352-Parameters!$B$9))</f>
        <v/>
      </c>
      <c r="H352" s="50">
        <f>IF($G352="","",$G352*Parameters!$B$6)</f>
        <v/>
      </c>
      <c r="I352" s="50">
        <f>IF($F352="","",$F352-$H352)</f>
        <v/>
      </c>
      <c r="J352" s="50">
        <f>IF($E352="","",($C352+$D352)*$E352/Parameters!$B$4)</f>
        <v/>
      </c>
      <c r="K352" s="50">
        <f>IF($E352="","",$I352+$J352)</f>
        <v/>
      </c>
    </row>
    <row r="353">
      <c r="A353" s="2" t="n"/>
      <c r="B353" s="2" t="n"/>
      <c r="C353" s="50" t="n"/>
      <c r="D353" s="50" t="n"/>
      <c r="E353" s="6" t="n"/>
      <c r="F353" s="50">
        <f>IF($E353="","",MIN($C353*2*$E353/Parameters!$B$4,Parameters!$B$10*$E353/Parameters!$B$4))</f>
        <v/>
      </c>
      <c r="G353" s="50">
        <f>IF($F353="","",MAX(0,$F353-Parameters!$B$9))</f>
        <v/>
      </c>
      <c r="H353" s="50">
        <f>IF($G353="","",$G353*Parameters!$B$6)</f>
        <v/>
      </c>
      <c r="I353" s="50">
        <f>IF($F353="","",$F353-$H353)</f>
        <v/>
      </c>
      <c r="J353" s="50">
        <f>IF($E353="","",($C353+$D353)*$E353/Parameters!$B$4)</f>
        <v/>
      </c>
      <c r="K353" s="50">
        <f>IF($E353="","",$I353+$J353)</f>
        <v/>
      </c>
    </row>
    <row r="354">
      <c r="A354" s="2" t="n"/>
      <c r="B354" s="2" t="n"/>
      <c r="C354" s="50" t="n"/>
      <c r="D354" s="50" t="n"/>
      <c r="E354" s="6" t="n"/>
      <c r="F354" s="50">
        <f>IF($E354="","",MIN($C354*2*$E354/Parameters!$B$4,Parameters!$B$10*$E354/Parameters!$B$4))</f>
        <v/>
      </c>
      <c r="G354" s="50">
        <f>IF($F354="","",MAX(0,$F354-Parameters!$B$9))</f>
        <v/>
      </c>
      <c r="H354" s="50">
        <f>IF($G354="","",$G354*Parameters!$B$6)</f>
        <v/>
      </c>
      <c r="I354" s="50">
        <f>IF($F354="","",$F354-$H354)</f>
        <v/>
      </c>
      <c r="J354" s="50">
        <f>IF($E354="","",($C354+$D354)*$E354/Parameters!$B$4)</f>
        <v/>
      </c>
      <c r="K354" s="50">
        <f>IF($E354="","",$I354+$J354)</f>
        <v/>
      </c>
    </row>
    <row r="355">
      <c r="A355" s="2" t="n"/>
      <c r="B355" s="2" t="n"/>
      <c r="C355" s="50" t="n"/>
      <c r="D355" s="50" t="n"/>
      <c r="E355" s="6" t="n"/>
      <c r="F355" s="50">
        <f>IF($E355="","",MIN($C355*2*$E355/Parameters!$B$4,Parameters!$B$10*$E355/Parameters!$B$4))</f>
        <v/>
      </c>
      <c r="G355" s="50">
        <f>IF($F355="","",MAX(0,$F355-Parameters!$B$9))</f>
        <v/>
      </c>
      <c r="H355" s="50">
        <f>IF($G355="","",$G355*Parameters!$B$6)</f>
        <v/>
      </c>
      <c r="I355" s="50">
        <f>IF($F355="","",$F355-$H355)</f>
        <v/>
      </c>
      <c r="J355" s="50">
        <f>IF($E355="","",($C355+$D355)*$E355/Parameters!$B$4)</f>
        <v/>
      </c>
      <c r="K355" s="50">
        <f>IF($E355="","",$I355+$J355)</f>
        <v/>
      </c>
    </row>
    <row r="356">
      <c r="A356" s="2" t="n"/>
      <c r="B356" s="2" t="n"/>
      <c r="C356" s="50" t="n"/>
      <c r="D356" s="50" t="n"/>
      <c r="E356" s="6" t="n"/>
      <c r="F356" s="50">
        <f>IF($E356="","",MIN($C356*2*$E356/Parameters!$B$4,Parameters!$B$10*$E356/Parameters!$B$4))</f>
        <v/>
      </c>
      <c r="G356" s="50">
        <f>IF($F356="","",MAX(0,$F356-Parameters!$B$9))</f>
        <v/>
      </c>
      <c r="H356" s="50">
        <f>IF($G356="","",$G356*Parameters!$B$6)</f>
        <v/>
      </c>
      <c r="I356" s="50">
        <f>IF($F356="","",$F356-$H356)</f>
        <v/>
      </c>
      <c r="J356" s="50">
        <f>IF($E356="","",($C356+$D356)*$E356/Parameters!$B$4)</f>
        <v/>
      </c>
      <c r="K356" s="50">
        <f>IF($E356="","",$I356+$J356)</f>
        <v/>
      </c>
    </row>
    <row r="357">
      <c r="A357" s="2" t="n"/>
      <c r="B357" s="2" t="n"/>
      <c r="C357" s="50" t="n"/>
      <c r="D357" s="50" t="n"/>
      <c r="E357" s="6" t="n"/>
      <c r="F357" s="50">
        <f>IF($E357="","",MIN($C357*2*$E357/Parameters!$B$4,Parameters!$B$10*$E357/Parameters!$B$4))</f>
        <v/>
      </c>
      <c r="G357" s="50">
        <f>IF($F357="","",MAX(0,$F357-Parameters!$B$9))</f>
        <v/>
      </c>
      <c r="H357" s="50">
        <f>IF($G357="","",$G357*Parameters!$B$6)</f>
        <v/>
      </c>
      <c r="I357" s="50">
        <f>IF($F357="","",$F357-$H357)</f>
        <v/>
      </c>
      <c r="J357" s="50">
        <f>IF($E357="","",($C357+$D357)*$E357/Parameters!$B$4)</f>
        <v/>
      </c>
      <c r="K357" s="50">
        <f>IF($E357="","",$I357+$J357)</f>
        <v/>
      </c>
    </row>
    <row r="358">
      <c r="A358" s="2" t="n"/>
      <c r="B358" s="2" t="n"/>
      <c r="C358" s="50" t="n"/>
      <c r="D358" s="50" t="n"/>
      <c r="E358" s="6" t="n"/>
      <c r="F358" s="50">
        <f>IF($E358="","",MIN($C358*2*$E358/Parameters!$B$4,Parameters!$B$10*$E358/Parameters!$B$4))</f>
        <v/>
      </c>
      <c r="G358" s="50">
        <f>IF($F358="","",MAX(0,$F358-Parameters!$B$9))</f>
        <v/>
      </c>
      <c r="H358" s="50">
        <f>IF($G358="","",$G358*Parameters!$B$6)</f>
        <v/>
      </c>
      <c r="I358" s="50">
        <f>IF($F358="","",$F358-$H358)</f>
        <v/>
      </c>
      <c r="J358" s="50">
        <f>IF($E358="","",($C358+$D358)*$E358/Parameters!$B$4)</f>
        <v/>
      </c>
      <c r="K358" s="50">
        <f>IF($E358="","",$I358+$J358)</f>
        <v/>
      </c>
    </row>
    <row r="359">
      <c r="A359" s="2" t="n"/>
      <c r="B359" s="2" t="n"/>
      <c r="C359" s="50" t="n"/>
      <c r="D359" s="50" t="n"/>
      <c r="E359" s="6" t="n"/>
      <c r="F359" s="50">
        <f>IF($E359="","",MIN($C359*2*$E359/Parameters!$B$4,Parameters!$B$10*$E359/Parameters!$B$4))</f>
        <v/>
      </c>
      <c r="G359" s="50">
        <f>IF($F359="","",MAX(0,$F359-Parameters!$B$9))</f>
        <v/>
      </c>
      <c r="H359" s="50">
        <f>IF($G359="","",$G359*Parameters!$B$6)</f>
        <v/>
      </c>
      <c r="I359" s="50">
        <f>IF($F359="","",$F359-$H359)</f>
        <v/>
      </c>
      <c r="J359" s="50">
        <f>IF($E359="","",($C359+$D359)*$E359/Parameters!$B$4)</f>
        <v/>
      </c>
      <c r="K359" s="50">
        <f>IF($E359="","",$I359+$J359)</f>
        <v/>
      </c>
    </row>
    <row r="360">
      <c r="A360" s="2" t="n"/>
      <c r="B360" s="2" t="n"/>
      <c r="C360" s="50" t="n"/>
      <c r="D360" s="50" t="n"/>
      <c r="E360" s="6" t="n"/>
      <c r="F360" s="50">
        <f>IF($E360="","",MIN($C360*2*$E360/Parameters!$B$4,Parameters!$B$10*$E360/Parameters!$B$4))</f>
        <v/>
      </c>
      <c r="G360" s="50">
        <f>IF($F360="","",MAX(0,$F360-Parameters!$B$9))</f>
        <v/>
      </c>
      <c r="H360" s="50">
        <f>IF($G360="","",$G360*Parameters!$B$6)</f>
        <v/>
      </c>
      <c r="I360" s="50">
        <f>IF($F360="","",$F360-$H360)</f>
        <v/>
      </c>
      <c r="J360" s="50">
        <f>IF($E360="","",($C360+$D360)*$E360/Parameters!$B$4)</f>
        <v/>
      </c>
      <c r="K360" s="50">
        <f>IF($E360="","",$I360+$J360)</f>
        <v/>
      </c>
    </row>
    <row r="361">
      <c r="A361" s="2" t="n"/>
      <c r="B361" s="2" t="n"/>
      <c r="C361" s="50" t="n"/>
      <c r="D361" s="50" t="n"/>
      <c r="E361" s="6" t="n"/>
      <c r="F361" s="50">
        <f>IF($E361="","",MIN($C361*2*$E361/Parameters!$B$4,Parameters!$B$10*$E361/Parameters!$B$4))</f>
        <v/>
      </c>
      <c r="G361" s="50">
        <f>IF($F361="","",MAX(0,$F361-Parameters!$B$9))</f>
        <v/>
      </c>
      <c r="H361" s="50">
        <f>IF($G361="","",$G361*Parameters!$B$6)</f>
        <v/>
      </c>
      <c r="I361" s="50">
        <f>IF($F361="","",$F361-$H361)</f>
        <v/>
      </c>
      <c r="J361" s="50">
        <f>IF($E361="","",($C361+$D361)*$E361/Parameters!$B$4)</f>
        <v/>
      </c>
      <c r="K361" s="50">
        <f>IF($E361="","",$I361+$J361)</f>
        <v/>
      </c>
    </row>
    <row r="362">
      <c r="A362" s="2" t="n"/>
      <c r="B362" s="2" t="n"/>
      <c r="C362" s="50" t="n"/>
      <c r="D362" s="50" t="n"/>
      <c r="E362" s="6" t="n"/>
      <c r="F362" s="50">
        <f>IF($E362="","",MIN($C362*2*$E362/Parameters!$B$4,Parameters!$B$10*$E362/Parameters!$B$4))</f>
        <v/>
      </c>
      <c r="G362" s="50">
        <f>IF($F362="","",MAX(0,$F362-Parameters!$B$9))</f>
        <v/>
      </c>
      <c r="H362" s="50">
        <f>IF($G362="","",$G362*Parameters!$B$6)</f>
        <v/>
      </c>
      <c r="I362" s="50">
        <f>IF($F362="","",$F362-$H362)</f>
        <v/>
      </c>
      <c r="J362" s="50">
        <f>IF($E362="","",($C362+$D362)*$E362/Parameters!$B$4)</f>
        <v/>
      </c>
      <c r="K362" s="50">
        <f>IF($E362="","",$I362+$J362)</f>
        <v/>
      </c>
    </row>
    <row r="363">
      <c r="A363" s="2" t="n"/>
      <c r="B363" s="2" t="n"/>
      <c r="C363" s="50" t="n"/>
      <c r="D363" s="50" t="n"/>
      <c r="E363" s="6" t="n"/>
      <c r="F363" s="50">
        <f>IF($E363="","",MIN($C363*2*$E363/Parameters!$B$4,Parameters!$B$10*$E363/Parameters!$B$4))</f>
        <v/>
      </c>
      <c r="G363" s="50">
        <f>IF($F363="","",MAX(0,$F363-Parameters!$B$9))</f>
        <v/>
      </c>
      <c r="H363" s="50">
        <f>IF($G363="","",$G363*Parameters!$B$6)</f>
        <v/>
      </c>
      <c r="I363" s="50">
        <f>IF($F363="","",$F363-$H363)</f>
        <v/>
      </c>
      <c r="J363" s="50">
        <f>IF($E363="","",($C363+$D363)*$E363/Parameters!$B$4)</f>
        <v/>
      </c>
      <c r="K363" s="50">
        <f>IF($E363="","",$I363+$J363)</f>
        <v/>
      </c>
    </row>
    <row r="364">
      <c r="A364" s="2" t="n"/>
      <c r="B364" s="2" t="n"/>
      <c r="C364" s="50" t="n"/>
      <c r="D364" s="50" t="n"/>
      <c r="E364" s="6" t="n"/>
      <c r="F364" s="50">
        <f>IF($E364="","",MIN($C364*2*$E364/Parameters!$B$4,Parameters!$B$10*$E364/Parameters!$B$4))</f>
        <v/>
      </c>
      <c r="G364" s="50">
        <f>IF($F364="","",MAX(0,$F364-Parameters!$B$9))</f>
        <v/>
      </c>
      <c r="H364" s="50">
        <f>IF($G364="","",$G364*Parameters!$B$6)</f>
        <v/>
      </c>
      <c r="I364" s="50">
        <f>IF($F364="","",$F364-$H364)</f>
        <v/>
      </c>
      <c r="J364" s="50">
        <f>IF($E364="","",($C364+$D364)*$E364/Parameters!$B$4)</f>
        <v/>
      </c>
      <c r="K364" s="50">
        <f>IF($E364="","",$I364+$J364)</f>
        <v/>
      </c>
    </row>
    <row r="365">
      <c r="A365" s="2" t="n"/>
      <c r="B365" s="2" t="n"/>
      <c r="C365" s="50" t="n"/>
      <c r="D365" s="50" t="n"/>
      <c r="E365" s="6" t="n"/>
      <c r="F365" s="50">
        <f>IF($E365="","",MIN($C365*2*$E365/Parameters!$B$4,Parameters!$B$10*$E365/Parameters!$B$4))</f>
        <v/>
      </c>
      <c r="G365" s="50">
        <f>IF($F365="","",MAX(0,$F365-Parameters!$B$9))</f>
        <v/>
      </c>
      <c r="H365" s="50">
        <f>IF($G365="","",$G365*Parameters!$B$6)</f>
        <v/>
      </c>
      <c r="I365" s="50">
        <f>IF($F365="","",$F365-$H365)</f>
        <v/>
      </c>
      <c r="J365" s="50">
        <f>IF($E365="","",($C365+$D365)*$E365/Parameters!$B$4)</f>
        <v/>
      </c>
      <c r="K365" s="50">
        <f>IF($E365="","",$I365+$J365)</f>
        <v/>
      </c>
    </row>
    <row r="366">
      <c r="A366" s="2" t="n"/>
      <c r="B366" s="2" t="n"/>
      <c r="C366" s="50" t="n"/>
      <c r="D366" s="50" t="n"/>
      <c r="E366" s="6" t="n"/>
      <c r="F366" s="50">
        <f>IF($E366="","",MIN($C366*2*$E366/Parameters!$B$4,Parameters!$B$10*$E366/Parameters!$B$4))</f>
        <v/>
      </c>
      <c r="G366" s="50">
        <f>IF($F366="","",MAX(0,$F366-Parameters!$B$9))</f>
        <v/>
      </c>
      <c r="H366" s="50">
        <f>IF($G366="","",$G366*Parameters!$B$6)</f>
        <v/>
      </c>
      <c r="I366" s="50">
        <f>IF($F366="","",$F366-$H366)</f>
        <v/>
      </c>
      <c r="J366" s="50">
        <f>IF($E366="","",($C366+$D366)*$E366/Parameters!$B$4)</f>
        <v/>
      </c>
      <c r="K366" s="50">
        <f>IF($E366="","",$I366+$J366)</f>
        <v/>
      </c>
    </row>
    <row r="367">
      <c r="A367" s="2" t="n"/>
      <c r="B367" s="2" t="n"/>
      <c r="C367" s="50" t="n"/>
      <c r="D367" s="50" t="n"/>
      <c r="E367" s="6" t="n"/>
      <c r="F367" s="50">
        <f>IF($E367="","",MIN($C367*2*$E367/Parameters!$B$4,Parameters!$B$10*$E367/Parameters!$B$4))</f>
        <v/>
      </c>
      <c r="G367" s="50">
        <f>IF($F367="","",MAX(0,$F367-Parameters!$B$9))</f>
        <v/>
      </c>
      <c r="H367" s="50">
        <f>IF($G367="","",$G367*Parameters!$B$6)</f>
        <v/>
      </c>
      <c r="I367" s="50">
        <f>IF($F367="","",$F367-$H367)</f>
        <v/>
      </c>
      <c r="J367" s="50">
        <f>IF($E367="","",($C367+$D367)*$E367/Parameters!$B$4)</f>
        <v/>
      </c>
      <c r="K367" s="50">
        <f>IF($E367="","",$I367+$J367)</f>
        <v/>
      </c>
    </row>
    <row r="368">
      <c r="A368" s="2" t="n"/>
      <c r="B368" s="2" t="n"/>
      <c r="C368" s="50" t="n"/>
      <c r="D368" s="50" t="n"/>
      <c r="E368" s="6" t="n"/>
      <c r="F368" s="50">
        <f>IF($E368="","",MIN($C368*2*$E368/Parameters!$B$4,Parameters!$B$10*$E368/Parameters!$B$4))</f>
        <v/>
      </c>
      <c r="G368" s="50">
        <f>IF($F368="","",MAX(0,$F368-Parameters!$B$9))</f>
        <v/>
      </c>
      <c r="H368" s="50">
        <f>IF($G368="","",$G368*Parameters!$B$6)</f>
        <v/>
      </c>
      <c r="I368" s="50">
        <f>IF($F368="","",$F368-$H368)</f>
        <v/>
      </c>
      <c r="J368" s="50">
        <f>IF($E368="","",($C368+$D368)*$E368/Parameters!$B$4)</f>
        <v/>
      </c>
      <c r="K368" s="50">
        <f>IF($E368="","",$I368+$J368)</f>
        <v/>
      </c>
    </row>
    <row r="369">
      <c r="A369" s="2" t="n"/>
      <c r="B369" s="2" t="n"/>
      <c r="C369" s="50" t="n"/>
      <c r="D369" s="50" t="n"/>
      <c r="E369" s="6" t="n"/>
      <c r="F369" s="50">
        <f>IF($E369="","",MIN($C369*2*$E369/Parameters!$B$4,Parameters!$B$10*$E369/Parameters!$B$4))</f>
        <v/>
      </c>
      <c r="G369" s="50">
        <f>IF($F369="","",MAX(0,$F369-Parameters!$B$9))</f>
        <v/>
      </c>
      <c r="H369" s="50">
        <f>IF($G369="","",$G369*Parameters!$B$6)</f>
        <v/>
      </c>
      <c r="I369" s="50">
        <f>IF($F369="","",$F369-$H369)</f>
        <v/>
      </c>
      <c r="J369" s="50">
        <f>IF($E369="","",($C369+$D369)*$E369/Parameters!$B$4)</f>
        <v/>
      </c>
      <c r="K369" s="50">
        <f>IF($E369="","",$I369+$J369)</f>
        <v/>
      </c>
    </row>
    <row r="370">
      <c r="A370" s="2" t="n"/>
      <c r="B370" s="2" t="n"/>
      <c r="C370" s="50" t="n"/>
      <c r="D370" s="50" t="n"/>
      <c r="E370" s="6" t="n"/>
      <c r="F370" s="50">
        <f>IF($E370="","",MIN($C370*2*$E370/Parameters!$B$4,Parameters!$B$10*$E370/Parameters!$B$4))</f>
        <v/>
      </c>
      <c r="G370" s="50">
        <f>IF($F370="","",MAX(0,$F370-Parameters!$B$9))</f>
        <v/>
      </c>
      <c r="H370" s="50">
        <f>IF($G370="","",$G370*Parameters!$B$6)</f>
        <v/>
      </c>
      <c r="I370" s="50">
        <f>IF($F370="","",$F370-$H370)</f>
        <v/>
      </c>
      <c r="J370" s="50">
        <f>IF($E370="","",($C370+$D370)*$E370/Parameters!$B$4)</f>
        <v/>
      </c>
      <c r="K370" s="50">
        <f>IF($E370="","",$I370+$J370)</f>
        <v/>
      </c>
    </row>
    <row r="371">
      <c r="A371" s="2" t="n"/>
      <c r="B371" s="2" t="n"/>
      <c r="C371" s="50" t="n"/>
      <c r="D371" s="50" t="n"/>
      <c r="E371" s="6" t="n"/>
      <c r="F371" s="50">
        <f>IF($E371="","",MIN($C371*2*$E371/Parameters!$B$4,Parameters!$B$10*$E371/Parameters!$B$4))</f>
        <v/>
      </c>
      <c r="G371" s="50">
        <f>IF($F371="","",MAX(0,$F371-Parameters!$B$9))</f>
        <v/>
      </c>
      <c r="H371" s="50">
        <f>IF($G371="","",$G371*Parameters!$B$6)</f>
        <v/>
      </c>
      <c r="I371" s="50">
        <f>IF($F371="","",$F371-$H371)</f>
        <v/>
      </c>
      <c r="J371" s="50">
        <f>IF($E371="","",($C371+$D371)*$E371/Parameters!$B$4)</f>
        <v/>
      </c>
      <c r="K371" s="50">
        <f>IF($E371="","",$I371+$J371)</f>
        <v/>
      </c>
    </row>
    <row r="372">
      <c r="A372" s="2" t="n"/>
      <c r="B372" s="2" t="n"/>
      <c r="C372" s="50" t="n"/>
      <c r="D372" s="50" t="n"/>
      <c r="E372" s="6" t="n"/>
      <c r="F372" s="50">
        <f>IF($E372="","",MIN($C372*2*$E372/Parameters!$B$4,Parameters!$B$10*$E372/Parameters!$B$4))</f>
        <v/>
      </c>
      <c r="G372" s="50">
        <f>IF($F372="","",MAX(0,$F372-Parameters!$B$9))</f>
        <v/>
      </c>
      <c r="H372" s="50">
        <f>IF($G372="","",$G372*Parameters!$B$6)</f>
        <v/>
      </c>
      <c r="I372" s="50">
        <f>IF($F372="","",$F372-$H372)</f>
        <v/>
      </c>
      <c r="J372" s="50">
        <f>IF($E372="","",($C372+$D372)*$E372/Parameters!$B$4)</f>
        <v/>
      </c>
      <c r="K372" s="50">
        <f>IF($E372="","",$I372+$J372)</f>
        <v/>
      </c>
    </row>
    <row r="373">
      <c r="A373" s="2" t="n"/>
      <c r="B373" s="2" t="n"/>
      <c r="C373" s="50" t="n"/>
      <c r="D373" s="50" t="n"/>
      <c r="E373" s="6" t="n"/>
      <c r="F373" s="50">
        <f>IF($E373="","",MIN($C373*2*$E373/Parameters!$B$4,Parameters!$B$10*$E373/Parameters!$B$4))</f>
        <v/>
      </c>
      <c r="G373" s="50">
        <f>IF($F373="","",MAX(0,$F373-Parameters!$B$9))</f>
        <v/>
      </c>
      <c r="H373" s="50">
        <f>IF($G373="","",$G373*Parameters!$B$6)</f>
        <v/>
      </c>
      <c r="I373" s="50">
        <f>IF($F373="","",$F373-$H373)</f>
        <v/>
      </c>
      <c r="J373" s="50">
        <f>IF($E373="","",($C373+$D373)*$E373/Parameters!$B$4)</f>
        <v/>
      </c>
      <c r="K373" s="50">
        <f>IF($E373="","",$I373+$J373)</f>
        <v/>
      </c>
    </row>
    <row r="374">
      <c r="A374" s="2" t="n"/>
      <c r="B374" s="2" t="n"/>
      <c r="C374" s="50" t="n"/>
      <c r="D374" s="50" t="n"/>
      <c r="E374" s="6" t="n"/>
      <c r="F374" s="50">
        <f>IF($E374="","",MIN($C374*2*$E374/Parameters!$B$4,Parameters!$B$10*$E374/Parameters!$B$4))</f>
        <v/>
      </c>
      <c r="G374" s="50">
        <f>IF($F374="","",MAX(0,$F374-Parameters!$B$9))</f>
        <v/>
      </c>
      <c r="H374" s="50">
        <f>IF($G374="","",$G374*Parameters!$B$6)</f>
        <v/>
      </c>
      <c r="I374" s="50">
        <f>IF($F374="","",$F374-$H374)</f>
        <v/>
      </c>
      <c r="J374" s="50">
        <f>IF($E374="","",($C374+$D374)*$E374/Parameters!$B$4)</f>
        <v/>
      </c>
      <c r="K374" s="50">
        <f>IF($E374="","",$I374+$J374)</f>
        <v/>
      </c>
    </row>
    <row r="375">
      <c r="A375" s="2" t="n"/>
      <c r="B375" s="2" t="n"/>
      <c r="C375" s="50" t="n"/>
      <c r="D375" s="50" t="n"/>
      <c r="E375" s="6" t="n"/>
      <c r="F375" s="50">
        <f>IF($E375="","",MIN($C375*2*$E375/Parameters!$B$4,Parameters!$B$10*$E375/Parameters!$B$4))</f>
        <v/>
      </c>
      <c r="G375" s="50">
        <f>IF($F375="","",MAX(0,$F375-Parameters!$B$9))</f>
        <v/>
      </c>
      <c r="H375" s="50">
        <f>IF($G375="","",$G375*Parameters!$B$6)</f>
        <v/>
      </c>
      <c r="I375" s="50">
        <f>IF($F375="","",$F375-$H375)</f>
        <v/>
      </c>
      <c r="J375" s="50">
        <f>IF($E375="","",($C375+$D375)*$E375/Parameters!$B$4)</f>
        <v/>
      </c>
      <c r="K375" s="50">
        <f>IF($E375="","",$I375+$J375)</f>
        <v/>
      </c>
    </row>
    <row r="376">
      <c r="A376" s="2" t="n"/>
      <c r="B376" s="2" t="n"/>
      <c r="C376" s="50" t="n"/>
      <c r="D376" s="50" t="n"/>
      <c r="E376" s="6" t="n"/>
      <c r="F376" s="50">
        <f>IF($E376="","",MIN($C376*2*$E376/Parameters!$B$4,Parameters!$B$10*$E376/Parameters!$B$4))</f>
        <v/>
      </c>
      <c r="G376" s="50">
        <f>IF($F376="","",MAX(0,$F376-Parameters!$B$9))</f>
        <v/>
      </c>
      <c r="H376" s="50">
        <f>IF($G376="","",$G376*Parameters!$B$6)</f>
        <v/>
      </c>
      <c r="I376" s="50">
        <f>IF($F376="","",$F376-$H376)</f>
        <v/>
      </c>
      <c r="J376" s="50">
        <f>IF($E376="","",($C376+$D376)*$E376/Parameters!$B$4)</f>
        <v/>
      </c>
      <c r="K376" s="50">
        <f>IF($E376="","",$I376+$J376)</f>
        <v/>
      </c>
    </row>
    <row r="377">
      <c r="A377" s="2" t="n"/>
      <c r="B377" s="2" t="n"/>
      <c r="C377" s="50" t="n"/>
      <c r="D377" s="50" t="n"/>
      <c r="E377" s="6" t="n"/>
      <c r="F377" s="50">
        <f>IF($E377="","",MIN($C377*2*$E377/Parameters!$B$4,Parameters!$B$10*$E377/Parameters!$B$4))</f>
        <v/>
      </c>
      <c r="G377" s="50">
        <f>IF($F377="","",MAX(0,$F377-Parameters!$B$9))</f>
        <v/>
      </c>
      <c r="H377" s="50">
        <f>IF($G377="","",$G377*Parameters!$B$6)</f>
        <v/>
      </c>
      <c r="I377" s="50">
        <f>IF($F377="","",$F377-$H377)</f>
        <v/>
      </c>
      <c r="J377" s="50">
        <f>IF($E377="","",($C377+$D377)*$E377/Parameters!$B$4)</f>
        <v/>
      </c>
      <c r="K377" s="50">
        <f>IF($E377="","",$I377+$J377)</f>
        <v/>
      </c>
    </row>
    <row r="378">
      <c r="A378" s="2" t="n"/>
      <c r="B378" s="2" t="n"/>
      <c r="C378" s="50" t="n"/>
      <c r="D378" s="50" t="n"/>
      <c r="E378" s="6" t="n"/>
      <c r="F378" s="50">
        <f>IF($E378="","",MIN($C378*2*$E378/Parameters!$B$4,Parameters!$B$10*$E378/Parameters!$B$4))</f>
        <v/>
      </c>
      <c r="G378" s="50">
        <f>IF($F378="","",MAX(0,$F378-Parameters!$B$9))</f>
        <v/>
      </c>
      <c r="H378" s="50">
        <f>IF($G378="","",$G378*Parameters!$B$6)</f>
        <v/>
      </c>
      <c r="I378" s="50">
        <f>IF($F378="","",$F378-$H378)</f>
        <v/>
      </c>
      <c r="J378" s="50">
        <f>IF($E378="","",($C378+$D378)*$E378/Parameters!$B$4)</f>
        <v/>
      </c>
      <c r="K378" s="50">
        <f>IF($E378="","",$I378+$J378)</f>
        <v/>
      </c>
    </row>
    <row r="379">
      <c r="A379" s="2" t="n"/>
      <c r="B379" s="2" t="n"/>
      <c r="C379" s="50" t="n"/>
      <c r="D379" s="50" t="n"/>
      <c r="E379" s="6" t="n"/>
      <c r="F379" s="50">
        <f>IF($E379="","",MIN($C379*2*$E379/Parameters!$B$4,Parameters!$B$10*$E379/Parameters!$B$4))</f>
        <v/>
      </c>
      <c r="G379" s="50">
        <f>IF($F379="","",MAX(0,$F379-Parameters!$B$9))</f>
        <v/>
      </c>
      <c r="H379" s="50">
        <f>IF($G379="","",$G379*Parameters!$B$6)</f>
        <v/>
      </c>
      <c r="I379" s="50">
        <f>IF($F379="","",$F379-$H379)</f>
        <v/>
      </c>
      <c r="J379" s="50">
        <f>IF($E379="","",($C379+$D379)*$E379/Parameters!$B$4)</f>
        <v/>
      </c>
      <c r="K379" s="50">
        <f>IF($E379="","",$I379+$J379)</f>
        <v/>
      </c>
    </row>
    <row r="380">
      <c r="A380" s="2" t="n"/>
      <c r="B380" s="2" t="n"/>
      <c r="C380" s="50" t="n"/>
      <c r="D380" s="50" t="n"/>
      <c r="E380" s="6" t="n"/>
      <c r="F380" s="50">
        <f>IF($E380="","",MIN($C380*2*$E380/Parameters!$B$4,Parameters!$B$10*$E380/Parameters!$B$4))</f>
        <v/>
      </c>
      <c r="G380" s="50">
        <f>IF($F380="","",MAX(0,$F380-Parameters!$B$9))</f>
        <v/>
      </c>
      <c r="H380" s="50">
        <f>IF($G380="","",$G380*Parameters!$B$6)</f>
        <v/>
      </c>
      <c r="I380" s="50">
        <f>IF($F380="","",$F380-$H380)</f>
        <v/>
      </c>
      <c r="J380" s="50">
        <f>IF($E380="","",($C380+$D380)*$E380/Parameters!$B$4)</f>
        <v/>
      </c>
      <c r="K380" s="50">
        <f>IF($E380="","",$I380+$J380)</f>
        <v/>
      </c>
    </row>
    <row r="381">
      <c r="A381" s="2" t="n"/>
      <c r="B381" s="2" t="n"/>
      <c r="C381" s="50" t="n"/>
      <c r="D381" s="50" t="n"/>
      <c r="E381" s="6" t="n"/>
      <c r="F381" s="50">
        <f>IF($E381="","",MIN($C381*2*$E381/Parameters!$B$4,Parameters!$B$10*$E381/Parameters!$B$4))</f>
        <v/>
      </c>
      <c r="G381" s="50">
        <f>IF($F381="","",MAX(0,$F381-Parameters!$B$9))</f>
        <v/>
      </c>
      <c r="H381" s="50">
        <f>IF($G381="","",$G381*Parameters!$B$6)</f>
        <v/>
      </c>
      <c r="I381" s="50">
        <f>IF($F381="","",$F381-$H381)</f>
        <v/>
      </c>
      <c r="J381" s="50">
        <f>IF($E381="","",($C381+$D381)*$E381/Parameters!$B$4)</f>
        <v/>
      </c>
      <c r="K381" s="50">
        <f>IF($E381="","",$I381+$J381)</f>
        <v/>
      </c>
    </row>
    <row r="382">
      <c r="A382" s="2" t="n"/>
      <c r="B382" s="2" t="n"/>
      <c r="C382" s="50" t="n"/>
      <c r="D382" s="50" t="n"/>
      <c r="E382" s="6" t="n"/>
      <c r="F382" s="50">
        <f>IF($E382="","",MIN($C382*2*$E382/Parameters!$B$4,Parameters!$B$10*$E382/Parameters!$B$4))</f>
        <v/>
      </c>
      <c r="G382" s="50">
        <f>IF($F382="","",MAX(0,$F382-Parameters!$B$9))</f>
        <v/>
      </c>
      <c r="H382" s="50">
        <f>IF($G382="","",$G382*Parameters!$B$6)</f>
        <v/>
      </c>
      <c r="I382" s="50">
        <f>IF($F382="","",$F382-$H382)</f>
        <v/>
      </c>
      <c r="J382" s="50">
        <f>IF($E382="","",($C382+$D382)*$E382/Parameters!$B$4)</f>
        <v/>
      </c>
      <c r="K382" s="50">
        <f>IF($E382="","",$I382+$J382)</f>
        <v/>
      </c>
    </row>
    <row r="383">
      <c r="A383" s="2" t="n"/>
      <c r="B383" s="2" t="n"/>
      <c r="C383" s="50" t="n"/>
      <c r="D383" s="50" t="n"/>
      <c r="E383" s="6" t="n"/>
      <c r="F383" s="50">
        <f>IF($E383="","",MIN($C383*2*$E383/Parameters!$B$4,Parameters!$B$10*$E383/Parameters!$B$4))</f>
        <v/>
      </c>
      <c r="G383" s="50">
        <f>IF($F383="","",MAX(0,$F383-Parameters!$B$9))</f>
        <v/>
      </c>
      <c r="H383" s="50">
        <f>IF($G383="","",$G383*Parameters!$B$6)</f>
        <v/>
      </c>
      <c r="I383" s="50">
        <f>IF($F383="","",$F383-$H383)</f>
        <v/>
      </c>
      <c r="J383" s="50">
        <f>IF($E383="","",($C383+$D383)*$E383/Parameters!$B$4)</f>
        <v/>
      </c>
      <c r="K383" s="50">
        <f>IF($E383="","",$I383+$J383)</f>
        <v/>
      </c>
    </row>
    <row r="384">
      <c r="A384" s="2" t="n"/>
      <c r="B384" s="2" t="n"/>
      <c r="C384" s="50" t="n"/>
      <c r="D384" s="50" t="n"/>
      <c r="E384" s="6" t="n"/>
      <c r="F384" s="50">
        <f>IF($E384="","",MIN($C384*2*$E384/Parameters!$B$4,Parameters!$B$10*$E384/Parameters!$B$4))</f>
        <v/>
      </c>
      <c r="G384" s="50">
        <f>IF($F384="","",MAX(0,$F384-Parameters!$B$9))</f>
        <v/>
      </c>
      <c r="H384" s="50">
        <f>IF($G384="","",$G384*Parameters!$B$6)</f>
        <v/>
      </c>
      <c r="I384" s="50">
        <f>IF($F384="","",$F384-$H384)</f>
        <v/>
      </c>
      <c r="J384" s="50">
        <f>IF($E384="","",($C384+$D384)*$E384/Parameters!$B$4)</f>
        <v/>
      </c>
      <c r="K384" s="50">
        <f>IF($E384="","",$I384+$J384)</f>
        <v/>
      </c>
    </row>
    <row r="385">
      <c r="A385" s="2" t="n"/>
      <c r="B385" s="2" t="n"/>
      <c r="C385" s="50" t="n"/>
      <c r="D385" s="50" t="n"/>
      <c r="E385" s="6" t="n"/>
      <c r="F385" s="50">
        <f>IF($E385="","",MIN($C385*2*$E385/Parameters!$B$4,Parameters!$B$10*$E385/Parameters!$B$4))</f>
        <v/>
      </c>
      <c r="G385" s="50">
        <f>IF($F385="","",MAX(0,$F385-Parameters!$B$9))</f>
        <v/>
      </c>
      <c r="H385" s="50">
        <f>IF($G385="","",$G385*Parameters!$B$6)</f>
        <v/>
      </c>
      <c r="I385" s="50">
        <f>IF($F385="","",$F385-$H385)</f>
        <v/>
      </c>
      <c r="J385" s="50">
        <f>IF($E385="","",($C385+$D385)*$E385/Parameters!$B$4)</f>
        <v/>
      </c>
      <c r="K385" s="50">
        <f>IF($E385="","",$I385+$J385)</f>
        <v/>
      </c>
    </row>
    <row r="386">
      <c r="A386" s="2" t="n"/>
      <c r="B386" s="2" t="n"/>
      <c r="C386" s="50" t="n"/>
      <c r="D386" s="50" t="n"/>
      <c r="E386" s="6" t="n"/>
      <c r="F386" s="50">
        <f>IF($E386="","",MIN($C386*2*$E386/Parameters!$B$4,Parameters!$B$10*$E386/Parameters!$B$4))</f>
        <v/>
      </c>
      <c r="G386" s="50">
        <f>IF($F386="","",MAX(0,$F386-Parameters!$B$9))</f>
        <v/>
      </c>
      <c r="H386" s="50">
        <f>IF($G386="","",$G386*Parameters!$B$6)</f>
        <v/>
      </c>
      <c r="I386" s="50">
        <f>IF($F386="","",$F386-$H386)</f>
        <v/>
      </c>
      <c r="J386" s="50">
        <f>IF($E386="","",($C386+$D386)*$E386/Parameters!$B$4)</f>
        <v/>
      </c>
      <c r="K386" s="50">
        <f>IF($E386="","",$I386+$J386)</f>
        <v/>
      </c>
    </row>
    <row r="387">
      <c r="A387" s="2" t="n"/>
      <c r="B387" s="2" t="n"/>
      <c r="C387" s="50" t="n"/>
      <c r="D387" s="50" t="n"/>
      <c r="E387" s="6" t="n"/>
      <c r="F387" s="50">
        <f>IF($E387="","",MIN($C387*2*$E387/Parameters!$B$4,Parameters!$B$10*$E387/Parameters!$B$4))</f>
        <v/>
      </c>
      <c r="G387" s="50">
        <f>IF($F387="","",MAX(0,$F387-Parameters!$B$9))</f>
        <v/>
      </c>
      <c r="H387" s="50">
        <f>IF($G387="","",$G387*Parameters!$B$6)</f>
        <v/>
      </c>
      <c r="I387" s="50">
        <f>IF($F387="","",$F387-$H387)</f>
        <v/>
      </c>
      <c r="J387" s="50">
        <f>IF($E387="","",($C387+$D387)*$E387/Parameters!$B$4)</f>
        <v/>
      </c>
      <c r="K387" s="50">
        <f>IF($E387="","",$I387+$J387)</f>
        <v/>
      </c>
    </row>
    <row r="388">
      <c r="A388" s="2" t="n"/>
      <c r="B388" s="2" t="n"/>
      <c r="C388" s="50" t="n"/>
      <c r="D388" s="50" t="n"/>
      <c r="E388" s="6" t="n"/>
      <c r="F388" s="50">
        <f>IF($E388="","",MIN($C388*2*$E388/Parameters!$B$4,Parameters!$B$10*$E388/Parameters!$B$4))</f>
        <v/>
      </c>
      <c r="G388" s="50">
        <f>IF($F388="","",MAX(0,$F388-Parameters!$B$9))</f>
        <v/>
      </c>
      <c r="H388" s="50">
        <f>IF($G388="","",$G388*Parameters!$B$6)</f>
        <v/>
      </c>
      <c r="I388" s="50">
        <f>IF($F388="","",$F388-$H388)</f>
        <v/>
      </c>
      <c r="J388" s="50">
        <f>IF($E388="","",($C388+$D388)*$E388/Parameters!$B$4)</f>
        <v/>
      </c>
      <c r="K388" s="50">
        <f>IF($E388="","",$I388+$J388)</f>
        <v/>
      </c>
    </row>
    <row r="389">
      <c r="A389" s="2" t="n"/>
      <c r="B389" s="2" t="n"/>
      <c r="C389" s="50" t="n"/>
      <c r="D389" s="50" t="n"/>
      <c r="E389" s="6" t="n"/>
      <c r="F389" s="50">
        <f>IF($E389="","",MIN($C389*2*$E389/Parameters!$B$4,Parameters!$B$10*$E389/Parameters!$B$4))</f>
        <v/>
      </c>
      <c r="G389" s="50">
        <f>IF($F389="","",MAX(0,$F389-Parameters!$B$9))</f>
        <v/>
      </c>
      <c r="H389" s="50">
        <f>IF($G389="","",$G389*Parameters!$B$6)</f>
        <v/>
      </c>
      <c r="I389" s="50">
        <f>IF($F389="","",$F389-$H389)</f>
        <v/>
      </c>
      <c r="J389" s="50">
        <f>IF($E389="","",($C389+$D389)*$E389/Parameters!$B$4)</f>
        <v/>
      </c>
      <c r="K389" s="50">
        <f>IF($E389="","",$I389+$J389)</f>
        <v/>
      </c>
    </row>
    <row r="390">
      <c r="A390" s="2" t="n"/>
      <c r="B390" s="2" t="n"/>
      <c r="C390" s="50" t="n"/>
      <c r="D390" s="50" t="n"/>
      <c r="E390" s="6" t="n"/>
      <c r="F390" s="50">
        <f>IF($E390="","",MIN($C390*2*$E390/Parameters!$B$4,Parameters!$B$10*$E390/Parameters!$B$4))</f>
        <v/>
      </c>
      <c r="G390" s="50">
        <f>IF($F390="","",MAX(0,$F390-Parameters!$B$9))</f>
        <v/>
      </c>
      <c r="H390" s="50">
        <f>IF($G390="","",$G390*Parameters!$B$6)</f>
        <v/>
      </c>
      <c r="I390" s="50">
        <f>IF($F390="","",$F390-$H390)</f>
        <v/>
      </c>
      <c r="J390" s="50">
        <f>IF($E390="","",($C390+$D390)*$E390/Parameters!$B$4)</f>
        <v/>
      </c>
      <c r="K390" s="50">
        <f>IF($E390="","",$I390+$J390)</f>
        <v/>
      </c>
    </row>
    <row r="391">
      <c r="A391" s="2" t="n"/>
      <c r="B391" s="2" t="n"/>
      <c r="C391" s="50" t="n"/>
      <c r="D391" s="50" t="n"/>
      <c r="E391" s="6" t="n"/>
      <c r="F391" s="50">
        <f>IF($E391="","",MIN($C391*2*$E391/Parameters!$B$4,Parameters!$B$10*$E391/Parameters!$B$4))</f>
        <v/>
      </c>
      <c r="G391" s="50">
        <f>IF($F391="","",MAX(0,$F391-Parameters!$B$9))</f>
        <v/>
      </c>
      <c r="H391" s="50">
        <f>IF($G391="","",$G391*Parameters!$B$6)</f>
        <v/>
      </c>
      <c r="I391" s="50">
        <f>IF($F391="","",$F391-$H391)</f>
        <v/>
      </c>
      <c r="J391" s="50">
        <f>IF($E391="","",($C391+$D391)*$E391/Parameters!$B$4)</f>
        <v/>
      </c>
      <c r="K391" s="50">
        <f>IF($E391="","",$I391+$J391)</f>
        <v/>
      </c>
    </row>
    <row r="392">
      <c r="A392" s="2" t="n"/>
      <c r="B392" s="2" t="n"/>
      <c r="C392" s="50" t="n"/>
      <c r="D392" s="50" t="n"/>
      <c r="E392" s="6" t="n"/>
      <c r="F392" s="50">
        <f>IF($E392="","",MIN($C392*2*$E392/Parameters!$B$4,Parameters!$B$10*$E392/Parameters!$B$4))</f>
        <v/>
      </c>
      <c r="G392" s="50">
        <f>IF($F392="","",MAX(0,$F392-Parameters!$B$9))</f>
        <v/>
      </c>
      <c r="H392" s="50">
        <f>IF($G392="","",$G392*Parameters!$B$6)</f>
        <v/>
      </c>
      <c r="I392" s="50">
        <f>IF($F392="","",$F392-$H392)</f>
        <v/>
      </c>
      <c r="J392" s="50">
        <f>IF($E392="","",($C392+$D392)*$E392/Parameters!$B$4)</f>
        <v/>
      </c>
      <c r="K392" s="50">
        <f>IF($E392="","",$I392+$J392)</f>
        <v/>
      </c>
    </row>
    <row r="393">
      <c r="A393" s="2" t="n"/>
      <c r="B393" s="2" t="n"/>
      <c r="C393" s="50" t="n"/>
      <c r="D393" s="50" t="n"/>
      <c r="E393" s="6" t="n"/>
      <c r="F393" s="50">
        <f>IF($E393="","",MIN($C393*2*$E393/Parameters!$B$4,Parameters!$B$10*$E393/Parameters!$B$4))</f>
        <v/>
      </c>
      <c r="G393" s="50">
        <f>IF($F393="","",MAX(0,$F393-Parameters!$B$9))</f>
        <v/>
      </c>
      <c r="H393" s="50">
        <f>IF($G393="","",$G393*Parameters!$B$6)</f>
        <v/>
      </c>
      <c r="I393" s="50">
        <f>IF($F393="","",$F393-$H393)</f>
        <v/>
      </c>
      <c r="J393" s="50">
        <f>IF($E393="","",($C393+$D393)*$E393/Parameters!$B$4)</f>
        <v/>
      </c>
      <c r="K393" s="50">
        <f>IF($E393="","",$I393+$J393)</f>
        <v/>
      </c>
    </row>
    <row r="394">
      <c r="A394" s="2" t="n"/>
      <c r="B394" s="2" t="n"/>
      <c r="C394" s="50" t="n"/>
      <c r="D394" s="50" t="n"/>
      <c r="E394" s="6" t="n"/>
      <c r="F394" s="50">
        <f>IF($E394="","",MIN($C394*2*$E394/Parameters!$B$4,Parameters!$B$10*$E394/Parameters!$B$4))</f>
        <v/>
      </c>
      <c r="G394" s="50">
        <f>IF($F394="","",MAX(0,$F394-Parameters!$B$9))</f>
        <v/>
      </c>
      <c r="H394" s="50">
        <f>IF($G394="","",$G394*Parameters!$B$6)</f>
        <v/>
      </c>
      <c r="I394" s="50">
        <f>IF($F394="","",$F394-$H394)</f>
        <v/>
      </c>
      <c r="J394" s="50">
        <f>IF($E394="","",($C394+$D394)*$E394/Parameters!$B$4)</f>
        <v/>
      </c>
      <c r="K394" s="50">
        <f>IF($E394="","",$I394+$J394)</f>
        <v/>
      </c>
    </row>
    <row r="395">
      <c r="A395" s="2" t="n"/>
      <c r="B395" s="2" t="n"/>
      <c r="C395" s="50" t="n"/>
      <c r="D395" s="50" t="n"/>
      <c r="E395" s="6" t="n"/>
      <c r="F395" s="50">
        <f>IF($E395="","",MIN($C395*2*$E395/Parameters!$B$4,Parameters!$B$10*$E395/Parameters!$B$4))</f>
        <v/>
      </c>
      <c r="G395" s="50">
        <f>IF($F395="","",MAX(0,$F395-Parameters!$B$9))</f>
        <v/>
      </c>
      <c r="H395" s="50">
        <f>IF($G395="","",$G395*Parameters!$B$6)</f>
        <v/>
      </c>
      <c r="I395" s="50">
        <f>IF($F395="","",$F395-$H395)</f>
        <v/>
      </c>
      <c r="J395" s="50">
        <f>IF($E395="","",($C395+$D395)*$E395/Parameters!$B$4)</f>
        <v/>
      </c>
      <c r="K395" s="50">
        <f>IF($E395="","",$I395+$J395)</f>
        <v/>
      </c>
    </row>
    <row r="396">
      <c r="A396" s="2" t="n"/>
      <c r="B396" s="2" t="n"/>
      <c r="C396" s="50" t="n"/>
      <c r="D396" s="50" t="n"/>
      <c r="E396" s="6" t="n"/>
      <c r="F396" s="50">
        <f>IF($E396="","",MIN($C396*2*$E396/Parameters!$B$4,Parameters!$B$10*$E396/Parameters!$B$4))</f>
        <v/>
      </c>
      <c r="G396" s="50">
        <f>IF($F396="","",MAX(0,$F396-Parameters!$B$9))</f>
        <v/>
      </c>
      <c r="H396" s="50">
        <f>IF($G396="","",$G396*Parameters!$B$6)</f>
        <v/>
      </c>
      <c r="I396" s="50">
        <f>IF($F396="","",$F396-$H396)</f>
        <v/>
      </c>
      <c r="J396" s="50">
        <f>IF($E396="","",($C396+$D396)*$E396/Parameters!$B$4)</f>
        <v/>
      </c>
      <c r="K396" s="50">
        <f>IF($E396="","",$I396+$J396)</f>
        <v/>
      </c>
    </row>
    <row r="397">
      <c r="A397" s="2" t="n"/>
      <c r="B397" s="2" t="n"/>
      <c r="C397" s="50" t="n"/>
      <c r="D397" s="50" t="n"/>
      <c r="E397" s="6" t="n"/>
      <c r="F397" s="50">
        <f>IF($E397="","",MIN($C397*2*$E397/Parameters!$B$4,Parameters!$B$10*$E397/Parameters!$B$4))</f>
        <v/>
      </c>
      <c r="G397" s="50">
        <f>IF($F397="","",MAX(0,$F397-Parameters!$B$9))</f>
        <v/>
      </c>
      <c r="H397" s="50">
        <f>IF($G397="","",$G397*Parameters!$B$6)</f>
        <v/>
      </c>
      <c r="I397" s="50">
        <f>IF($F397="","",$F397-$H397)</f>
        <v/>
      </c>
      <c r="J397" s="50">
        <f>IF($E397="","",($C397+$D397)*$E397/Parameters!$B$4)</f>
        <v/>
      </c>
      <c r="K397" s="50">
        <f>IF($E397="","",$I397+$J397)</f>
        <v/>
      </c>
    </row>
    <row r="398">
      <c r="A398" s="2" t="n"/>
      <c r="B398" s="2" t="n"/>
      <c r="C398" s="50" t="n"/>
      <c r="D398" s="50" t="n"/>
      <c r="E398" s="6" t="n"/>
      <c r="F398" s="50">
        <f>IF($E398="","",MIN($C398*2*$E398/Parameters!$B$4,Parameters!$B$10*$E398/Parameters!$B$4))</f>
        <v/>
      </c>
      <c r="G398" s="50">
        <f>IF($F398="","",MAX(0,$F398-Parameters!$B$9))</f>
        <v/>
      </c>
      <c r="H398" s="50">
        <f>IF($G398="","",$G398*Parameters!$B$6)</f>
        <v/>
      </c>
      <c r="I398" s="50">
        <f>IF($F398="","",$F398-$H398)</f>
        <v/>
      </c>
      <c r="J398" s="50">
        <f>IF($E398="","",($C398+$D398)*$E398/Parameters!$B$4)</f>
        <v/>
      </c>
      <c r="K398" s="50">
        <f>IF($E398="","",$I398+$J398)</f>
        <v/>
      </c>
    </row>
    <row r="399">
      <c r="A399" s="2" t="n"/>
      <c r="B399" s="2" t="n"/>
      <c r="C399" s="50" t="n"/>
      <c r="D399" s="50" t="n"/>
      <c r="E399" s="6" t="n"/>
      <c r="F399" s="50">
        <f>IF($E399="","",MIN($C399*2*$E399/Parameters!$B$4,Parameters!$B$10*$E399/Parameters!$B$4))</f>
        <v/>
      </c>
      <c r="G399" s="50">
        <f>IF($F399="","",MAX(0,$F399-Parameters!$B$9))</f>
        <v/>
      </c>
      <c r="H399" s="50">
        <f>IF($G399="","",$G399*Parameters!$B$6)</f>
        <v/>
      </c>
      <c r="I399" s="50">
        <f>IF($F399="","",$F399-$H399)</f>
        <v/>
      </c>
      <c r="J399" s="50">
        <f>IF($E399="","",($C399+$D399)*$E399/Parameters!$B$4)</f>
        <v/>
      </c>
      <c r="K399" s="50">
        <f>IF($E399="","",$I399+$J399)</f>
        <v/>
      </c>
    </row>
    <row r="400">
      <c r="A400" s="2" t="n"/>
      <c r="B400" s="2" t="n"/>
      <c r="C400" s="50" t="n"/>
      <c r="D400" s="50" t="n"/>
      <c r="E400" s="6" t="n"/>
      <c r="F400" s="50">
        <f>IF($E400="","",MIN($C400*2*$E400/Parameters!$B$4,Parameters!$B$10*$E400/Parameters!$B$4))</f>
        <v/>
      </c>
      <c r="G400" s="50">
        <f>IF($F400="","",MAX(0,$F400-Parameters!$B$9))</f>
        <v/>
      </c>
      <c r="H400" s="50">
        <f>IF($G400="","",$G400*Parameters!$B$6)</f>
        <v/>
      </c>
      <c r="I400" s="50">
        <f>IF($F400="","",$F400-$H400)</f>
        <v/>
      </c>
      <c r="J400" s="50">
        <f>IF($E400="","",($C400+$D400)*$E400/Parameters!$B$4)</f>
        <v/>
      </c>
      <c r="K400" s="50">
        <f>IF($E400="","",$I400+$J400)</f>
        <v/>
      </c>
    </row>
    <row r="401">
      <c r="A401" s="2" t="n"/>
      <c r="B401" s="2" t="n"/>
      <c r="C401" s="50" t="n"/>
      <c r="D401" s="50" t="n"/>
      <c r="E401" s="6" t="n"/>
      <c r="F401" s="50">
        <f>IF($E401="","",MIN($C401*2*$E401/Parameters!$B$4,Parameters!$B$10*$E401/Parameters!$B$4))</f>
        <v/>
      </c>
      <c r="G401" s="50">
        <f>IF($F401="","",MAX(0,$F401-Parameters!$B$9))</f>
        <v/>
      </c>
      <c r="H401" s="50">
        <f>IF($G401="","",$G401*Parameters!$B$6)</f>
        <v/>
      </c>
      <c r="I401" s="50">
        <f>IF($F401="","",$F401-$H401)</f>
        <v/>
      </c>
      <c r="J401" s="50">
        <f>IF($E401="","",($C401+$D401)*$E401/Parameters!$B$4)</f>
        <v/>
      </c>
      <c r="K401" s="50">
        <f>IF($E401="","",$I401+$J401)</f>
        <v/>
      </c>
    </row>
    <row r="402">
      <c r="A402" s="2" t="n"/>
      <c r="B402" s="2" t="n"/>
      <c r="C402" s="50" t="n"/>
      <c r="D402" s="50" t="n"/>
      <c r="E402" s="6" t="n"/>
      <c r="F402" s="50">
        <f>IF($E402="","",MIN($C402*2*$E402/Parameters!$B$4,Parameters!$B$10*$E402/Parameters!$B$4))</f>
        <v/>
      </c>
      <c r="G402" s="50">
        <f>IF($F402="","",MAX(0,$F402-Parameters!$B$9))</f>
        <v/>
      </c>
      <c r="H402" s="50">
        <f>IF($G402="","",$G402*Parameters!$B$6)</f>
        <v/>
      </c>
      <c r="I402" s="50">
        <f>IF($F402="","",$F402-$H402)</f>
        <v/>
      </c>
      <c r="J402" s="50">
        <f>IF($E402="","",($C402+$D402)*$E402/Parameters!$B$4)</f>
        <v/>
      </c>
      <c r="K402" s="50">
        <f>IF($E402="","",$I402+$J402)</f>
        <v/>
      </c>
    </row>
    <row r="403">
      <c r="A403" s="2" t="n"/>
      <c r="B403" s="2" t="n"/>
      <c r="C403" s="50" t="n"/>
      <c r="D403" s="50" t="n"/>
      <c r="E403" s="6" t="n"/>
      <c r="F403" s="50">
        <f>IF($E403="","",MIN($C403*2*$E403/Parameters!$B$4,Parameters!$B$10*$E403/Parameters!$B$4))</f>
        <v/>
      </c>
      <c r="G403" s="50">
        <f>IF($F403="","",MAX(0,$F403-Parameters!$B$9))</f>
        <v/>
      </c>
      <c r="H403" s="50">
        <f>IF($G403="","",$G403*Parameters!$B$6)</f>
        <v/>
      </c>
      <c r="I403" s="50">
        <f>IF($F403="","",$F403-$H403)</f>
        <v/>
      </c>
      <c r="J403" s="50">
        <f>IF($E403="","",($C403+$D403)*$E403/Parameters!$B$4)</f>
        <v/>
      </c>
      <c r="K403" s="50">
        <f>IF($E403="","",$I403+$J403)</f>
        <v/>
      </c>
    </row>
    <row r="404">
      <c r="A404" s="2" t="n"/>
      <c r="B404" s="2" t="n"/>
      <c r="C404" s="50" t="n"/>
      <c r="D404" s="50" t="n"/>
      <c r="E404" s="6" t="n"/>
      <c r="F404" s="50">
        <f>IF($E404="","",MIN($C404*2*$E404/Parameters!$B$4,Parameters!$B$10*$E404/Parameters!$B$4))</f>
        <v/>
      </c>
      <c r="G404" s="50">
        <f>IF($F404="","",MAX(0,$F404-Parameters!$B$9))</f>
        <v/>
      </c>
      <c r="H404" s="50">
        <f>IF($G404="","",$G404*Parameters!$B$6)</f>
        <v/>
      </c>
      <c r="I404" s="50">
        <f>IF($F404="","",$F404-$H404)</f>
        <v/>
      </c>
      <c r="J404" s="50">
        <f>IF($E404="","",($C404+$D404)*$E404/Parameters!$B$4)</f>
        <v/>
      </c>
      <c r="K404" s="50">
        <f>IF($E404="","",$I404+$J404)</f>
        <v/>
      </c>
    </row>
    <row r="405">
      <c r="A405" s="2" t="n"/>
      <c r="B405" s="2" t="n"/>
      <c r="C405" s="50" t="n"/>
      <c r="D405" s="50" t="n"/>
      <c r="E405" s="6" t="n"/>
      <c r="F405" s="50">
        <f>IF($E405="","",MIN($C405*2*$E405/Parameters!$B$4,Parameters!$B$10*$E405/Parameters!$B$4))</f>
        <v/>
      </c>
      <c r="G405" s="50">
        <f>IF($F405="","",MAX(0,$F405-Parameters!$B$9))</f>
        <v/>
      </c>
      <c r="H405" s="50">
        <f>IF($G405="","",$G405*Parameters!$B$6)</f>
        <v/>
      </c>
      <c r="I405" s="50">
        <f>IF($F405="","",$F405-$H405)</f>
        <v/>
      </c>
      <c r="J405" s="50">
        <f>IF($E405="","",($C405+$D405)*$E405/Parameters!$B$4)</f>
        <v/>
      </c>
      <c r="K405" s="50">
        <f>IF($E405="","",$I405+$J405)</f>
        <v/>
      </c>
    </row>
    <row r="406">
      <c r="A406" s="2" t="n"/>
      <c r="B406" s="2" t="n"/>
      <c r="C406" s="50" t="n"/>
      <c r="D406" s="50" t="n"/>
      <c r="E406" s="6" t="n"/>
      <c r="F406" s="50">
        <f>IF($E406="","",MIN($C406*2*$E406/Parameters!$B$4,Parameters!$B$10*$E406/Parameters!$B$4))</f>
        <v/>
      </c>
      <c r="G406" s="50">
        <f>IF($F406="","",MAX(0,$F406-Parameters!$B$9))</f>
        <v/>
      </c>
      <c r="H406" s="50">
        <f>IF($G406="","",$G406*Parameters!$B$6)</f>
        <v/>
      </c>
      <c r="I406" s="50">
        <f>IF($F406="","",$F406-$H406)</f>
        <v/>
      </c>
      <c r="J406" s="50">
        <f>IF($E406="","",($C406+$D406)*$E406/Parameters!$B$4)</f>
        <v/>
      </c>
      <c r="K406" s="50">
        <f>IF($E406="","",$I406+$J406)</f>
        <v/>
      </c>
    </row>
    <row r="407">
      <c r="A407" s="2" t="n"/>
      <c r="B407" s="2" t="n"/>
      <c r="C407" s="50" t="n"/>
      <c r="D407" s="50" t="n"/>
      <c r="E407" s="6" t="n"/>
      <c r="F407" s="50">
        <f>IF($E407="","",MIN($C407*2*$E407/Parameters!$B$4,Parameters!$B$10*$E407/Parameters!$B$4))</f>
        <v/>
      </c>
      <c r="G407" s="50">
        <f>IF($F407="","",MAX(0,$F407-Parameters!$B$9))</f>
        <v/>
      </c>
      <c r="H407" s="50">
        <f>IF($G407="","",$G407*Parameters!$B$6)</f>
        <v/>
      </c>
      <c r="I407" s="50">
        <f>IF($F407="","",$F407-$H407)</f>
        <v/>
      </c>
      <c r="J407" s="50">
        <f>IF($E407="","",($C407+$D407)*$E407/Parameters!$B$4)</f>
        <v/>
      </c>
      <c r="K407" s="50">
        <f>IF($E407="","",$I407+$J407)</f>
        <v/>
      </c>
    </row>
    <row r="408">
      <c r="A408" s="2" t="n"/>
      <c r="B408" s="2" t="n"/>
      <c r="C408" s="50" t="n"/>
      <c r="D408" s="50" t="n"/>
      <c r="E408" s="6" t="n"/>
      <c r="F408" s="50">
        <f>IF($E408="","",MIN($C408*2*$E408/Parameters!$B$4,Parameters!$B$10*$E408/Parameters!$B$4))</f>
        <v/>
      </c>
      <c r="G408" s="50">
        <f>IF($F408="","",MAX(0,$F408-Parameters!$B$9))</f>
        <v/>
      </c>
      <c r="H408" s="50">
        <f>IF($G408="","",$G408*Parameters!$B$6)</f>
        <v/>
      </c>
      <c r="I408" s="50">
        <f>IF($F408="","",$F408-$H408)</f>
        <v/>
      </c>
      <c r="J408" s="50">
        <f>IF($E408="","",($C408+$D408)*$E408/Parameters!$B$4)</f>
        <v/>
      </c>
      <c r="K408" s="50">
        <f>IF($E408="","",$I408+$J408)</f>
        <v/>
      </c>
    </row>
    <row r="409">
      <c r="A409" s="2" t="n"/>
      <c r="B409" s="2" t="n"/>
      <c r="C409" s="50" t="n"/>
      <c r="D409" s="50" t="n"/>
      <c r="E409" s="6" t="n"/>
      <c r="F409" s="50">
        <f>IF($E409="","",MIN($C409*2*$E409/Parameters!$B$4,Parameters!$B$10*$E409/Parameters!$B$4))</f>
        <v/>
      </c>
      <c r="G409" s="50">
        <f>IF($F409="","",MAX(0,$F409-Parameters!$B$9))</f>
        <v/>
      </c>
      <c r="H409" s="50">
        <f>IF($G409="","",$G409*Parameters!$B$6)</f>
        <v/>
      </c>
      <c r="I409" s="50">
        <f>IF($F409="","",$F409-$H409)</f>
        <v/>
      </c>
      <c r="J409" s="50">
        <f>IF($E409="","",($C409+$D409)*$E409/Parameters!$B$4)</f>
        <v/>
      </c>
      <c r="K409" s="50">
        <f>IF($E409="","",$I409+$J409)</f>
        <v/>
      </c>
    </row>
    <row r="410">
      <c r="A410" s="2" t="n"/>
      <c r="B410" s="2" t="n"/>
      <c r="C410" s="50" t="n"/>
      <c r="D410" s="50" t="n"/>
      <c r="E410" s="6" t="n"/>
      <c r="F410" s="50">
        <f>IF($E410="","",MIN($C410*2*$E410/Parameters!$B$4,Parameters!$B$10*$E410/Parameters!$B$4))</f>
        <v/>
      </c>
      <c r="G410" s="50">
        <f>IF($F410="","",MAX(0,$F410-Parameters!$B$9))</f>
        <v/>
      </c>
      <c r="H410" s="50">
        <f>IF($G410="","",$G410*Parameters!$B$6)</f>
        <v/>
      </c>
      <c r="I410" s="50">
        <f>IF($F410="","",$F410-$H410)</f>
        <v/>
      </c>
      <c r="J410" s="50">
        <f>IF($E410="","",($C410+$D410)*$E410/Parameters!$B$4)</f>
        <v/>
      </c>
      <c r="K410" s="50">
        <f>IF($E410="","",$I410+$J410)</f>
        <v/>
      </c>
    </row>
    <row r="411">
      <c r="A411" s="2" t="n"/>
      <c r="B411" s="2" t="n"/>
      <c r="C411" s="50" t="n"/>
      <c r="D411" s="50" t="n"/>
      <c r="E411" s="6" t="n"/>
      <c r="F411" s="50">
        <f>IF($E411="","",MIN($C411*2*$E411/Parameters!$B$4,Parameters!$B$10*$E411/Parameters!$B$4))</f>
        <v/>
      </c>
      <c r="G411" s="50">
        <f>IF($F411="","",MAX(0,$F411-Parameters!$B$9))</f>
        <v/>
      </c>
      <c r="H411" s="50">
        <f>IF($G411="","",$G411*Parameters!$B$6)</f>
        <v/>
      </c>
      <c r="I411" s="50">
        <f>IF($F411="","",$F411-$H411)</f>
        <v/>
      </c>
      <c r="J411" s="50">
        <f>IF($E411="","",($C411+$D411)*$E411/Parameters!$B$4)</f>
        <v/>
      </c>
      <c r="K411" s="50">
        <f>IF($E411="","",$I411+$J411)</f>
        <v/>
      </c>
    </row>
    <row r="412">
      <c r="A412" s="2" t="n"/>
      <c r="B412" s="2" t="n"/>
      <c r="C412" s="50" t="n"/>
      <c r="D412" s="50" t="n"/>
      <c r="E412" s="6" t="n"/>
      <c r="F412" s="50">
        <f>IF($E412="","",MIN($C412*2*$E412/Parameters!$B$4,Parameters!$B$10*$E412/Parameters!$B$4))</f>
        <v/>
      </c>
      <c r="G412" s="50">
        <f>IF($F412="","",MAX(0,$F412-Parameters!$B$9))</f>
        <v/>
      </c>
      <c r="H412" s="50">
        <f>IF($G412="","",$G412*Parameters!$B$6)</f>
        <v/>
      </c>
      <c r="I412" s="50">
        <f>IF($F412="","",$F412-$H412)</f>
        <v/>
      </c>
      <c r="J412" s="50">
        <f>IF($E412="","",($C412+$D412)*$E412/Parameters!$B$4)</f>
        <v/>
      </c>
      <c r="K412" s="50">
        <f>IF($E412="","",$I412+$J412)</f>
        <v/>
      </c>
    </row>
    <row r="413">
      <c r="A413" s="2" t="n"/>
      <c r="B413" s="2" t="n"/>
      <c r="C413" s="50" t="n"/>
      <c r="D413" s="50" t="n"/>
      <c r="E413" s="6" t="n"/>
      <c r="F413" s="50">
        <f>IF($E413="","",MIN($C413*2*$E413/Parameters!$B$4,Parameters!$B$10*$E413/Parameters!$B$4))</f>
        <v/>
      </c>
      <c r="G413" s="50">
        <f>IF($F413="","",MAX(0,$F413-Parameters!$B$9))</f>
        <v/>
      </c>
      <c r="H413" s="50">
        <f>IF($G413="","",$G413*Parameters!$B$6)</f>
        <v/>
      </c>
      <c r="I413" s="50">
        <f>IF($F413="","",$F413-$H413)</f>
        <v/>
      </c>
      <c r="J413" s="50">
        <f>IF($E413="","",($C413+$D413)*$E413/Parameters!$B$4)</f>
        <v/>
      </c>
      <c r="K413" s="50">
        <f>IF($E413="","",$I413+$J413)</f>
        <v/>
      </c>
    </row>
    <row r="414">
      <c r="A414" s="2" t="n"/>
      <c r="B414" s="2" t="n"/>
      <c r="C414" s="50" t="n"/>
      <c r="D414" s="50" t="n"/>
      <c r="E414" s="6" t="n"/>
      <c r="F414" s="50">
        <f>IF($E414="","",MIN($C414*2*$E414/Parameters!$B$4,Parameters!$B$10*$E414/Parameters!$B$4))</f>
        <v/>
      </c>
      <c r="G414" s="50">
        <f>IF($F414="","",MAX(0,$F414-Parameters!$B$9))</f>
        <v/>
      </c>
      <c r="H414" s="50">
        <f>IF($G414="","",$G414*Parameters!$B$6)</f>
        <v/>
      </c>
      <c r="I414" s="50">
        <f>IF($F414="","",$F414-$H414)</f>
        <v/>
      </c>
      <c r="J414" s="50">
        <f>IF($E414="","",($C414+$D414)*$E414/Parameters!$B$4)</f>
        <v/>
      </c>
      <c r="K414" s="50">
        <f>IF($E414="","",$I414+$J414)</f>
        <v/>
      </c>
    </row>
    <row r="415">
      <c r="A415" s="2" t="n"/>
      <c r="B415" s="2" t="n"/>
      <c r="C415" s="50" t="n"/>
      <c r="D415" s="50" t="n"/>
      <c r="E415" s="6" t="n"/>
      <c r="F415" s="50">
        <f>IF($E415="","",MIN($C415*2*$E415/Parameters!$B$4,Parameters!$B$10*$E415/Parameters!$B$4))</f>
        <v/>
      </c>
      <c r="G415" s="50">
        <f>IF($F415="","",MAX(0,$F415-Parameters!$B$9))</f>
        <v/>
      </c>
      <c r="H415" s="50">
        <f>IF($G415="","",$G415*Parameters!$B$6)</f>
        <v/>
      </c>
      <c r="I415" s="50">
        <f>IF($F415="","",$F415-$H415)</f>
        <v/>
      </c>
      <c r="J415" s="50">
        <f>IF($E415="","",($C415+$D415)*$E415/Parameters!$B$4)</f>
        <v/>
      </c>
      <c r="K415" s="50">
        <f>IF($E415="","",$I415+$J415)</f>
        <v/>
      </c>
    </row>
    <row r="416">
      <c r="A416" s="2" t="n"/>
      <c r="B416" s="2" t="n"/>
      <c r="C416" s="50" t="n"/>
      <c r="D416" s="50" t="n"/>
      <c r="E416" s="6" t="n"/>
      <c r="F416" s="50">
        <f>IF($E416="","",MIN($C416*2*$E416/Parameters!$B$4,Parameters!$B$10*$E416/Parameters!$B$4))</f>
        <v/>
      </c>
      <c r="G416" s="50">
        <f>IF($F416="","",MAX(0,$F416-Parameters!$B$9))</f>
        <v/>
      </c>
      <c r="H416" s="50">
        <f>IF($G416="","",$G416*Parameters!$B$6)</f>
        <v/>
      </c>
      <c r="I416" s="50">
        <f>IF($F416="","",$F416-$H416)</f>
        <v/>
      </c>
      <c r="J416" s="50">
        <f>IF($E416="","",($C416+$D416)*$E416/Parameters!$B$4)</f>
        <v/>
      </c>
      <c r="K416" s="50">
        <f>IF($E416="","",$I416+$J416)</f>
        <v/>
      </c>
    </row>
    <row r="417">
      <c r="A417" s="2" t="n"/>
      <c r="B417" s="2" t="n"/>
      <c r="C417" s="50" t="n"/>
      <c r="D417" s="50" t="n"/>
      <c r="E417" s="6" t="n"/>
      <c r="F417" s="50">
        <f>IF($E417="","",MIN($C417*2*$E417/Parameters!$B$4,Parameters!$B$10*$E417/Parameters!$B$4))</f>
        <v/>
      </c>
      <c r="G417" s="50">
        <f>IF($F417="","",MAX(0,$F417-Parameters!$B$9))</f>
        <v/>
      </c>
      <c r="H417" s="50">
        <f>IF($G417="","",$G417*Parameters!$B$6)</f>
        <v/>
      </c>
      <c r="I417" s="50">
        <f>IF($F417="","",$F417-$H417)</f>
        <v/>
      </c>
      <c r="J417" s="50">
        <f>IF($E417="","",($C417+$D417)*$E417/Parameters!$B$4)</f>
        <v/>
      </c>
      <c r="K417" s="50">
        <f>IF($E417="","",$I417+$J417)</f>
        <v/>
      </c>
    </row>
    <row r="418">
      <c r="A418" s="2" t="n"/>
      <c r="B418" s="2" t="n"/>
      <c r="C418" s="50" t="n"/>
      <c r="D418" s="50" t="n"/>
      <c r="E418" s="6" t="n"/>
      <c r="F418" s="50">
        <f>IF($E418="","",MIN($C418*2*$E418/Parameters!$B$4,Parameters!$B$10*$E418/Parameters!$B$4))</f>
        <v/>
      </c>
      <c r="G418" s="50">
        <f>IF($F418="","",MAX(0,$F418-Parameters!$B$9))</f>
        <v/>
      </c>
      <c r="H418" s="50">
        <f>IF($G418="","",$G418*Parameters!$B$6)</f>
        <v/>
      </c>
      <c r="I418" s="50">
        <f>IF($F418="","",$F418-$H418)</f>
        <v/>
      </c>
      <c r="J418" s="50">
        <f>IF($E418="","",($C418+$D418)*$E418/Parameters!$B$4)</f>
        <v/>
      </c>
      <c r="K418" s="50">
        <f>IF($E418="","",$I418+$J418)</f>
        <v/>
      </c>
    </row>
    <row r="419">
      <c r="A419" s="2" t="n"/>
      <c r="B419" s="2" t="n"/>
      <c r="C419" s="50" t="n"/>
      <c r="D419" s="50" t="n"/>
      <c r="E419" s="6" t="n"/>
      <c r="F419" s="50">
        <f>IF($E419="","",MIN($C419*2*$E419/Parameters!$B$4,Parameters!$B$10*$E419/Parameters!$B$4))</f>
        <v/>
      </c>
      <c r="G419" s="50">
        <f>IF($F419="","",MAX(0,$F419-Parameters!$B$9))</f>
        <v/>
      </c>
      <c r="H419" s="50">
        <f>IF($G419="","",$G419*Parameters!$B$6)</f>
        <v/>
      </c>
      <c r="I419" s="50">
        <f>IF($F419="","",$F419-$H419)</f>
        <v/>
      </c>
      <c r="J419" s="50">
        <f>IF($E419="","",($C419+$D419)*$E419/Parameters!$B$4)</f>
        <v/>
      </c>
      <c r="K419" s="50">
        <f>IF($E419="","",$I419+$J419)</f>
        <v/>
      </c>
    </row>
    <row r="420">
      <c r="A420" s="2" t="n"/>
      <c r="B420" s="2" t="n"/>
      <c r="C420" s="50" t="n"/>
      <c r="D420" s="50" t="n"/>
      <c r="E420" s="6" t="n"/>
      <c r="F420" s="50">
        <f>IF($E420="","",MIN($C420*2*$E420/Parameters!$B$4,Parameters!$B$10*$E420/Parameters!$B$4))</f>
        <v/>
      </c>
      <c r="G420" s="50">
        <f>IF($F420="","",MAX(0,$F420-Parameters!$B$9))</f>
        <v/>
      </c>
      <c r="H420" s="50">
        <f>IF($G420="","",$G420*Parameters!$B$6)</f>
        <v/>
      </c>
      <c r="I420" s="50">
        <f>IF($F420="","",$F420-$H420)</f>
        <v/>
      </c>
      <c r="J420" s="50">
        <f>IF($E420="","",($C420+$D420)*$E420/Parameters!$B$4)</f>
        <v/>
      </c>
      <c r="K420" s="50">
        <f>IF($E420="","",$I420+$J420)</f>
        <v/>
      </c>
    </row>
    <row r="421">
      <c r="A421" s="2" t="n"/>
      <c r="B421" s="2" t="n"/>
      <c r="C421" s="50" t="n"/>
      <c r="D421" s="50" t="n"/>
      <c r="E421" s="6" t="n"/>
      <c r="F421" s="50">
        <f>IF($E421="","",MIN($C421*2*$E421/Parameters!$B$4,Parameters!$B$10*$E421/Parameters!$B$4))</f>
        <v/>
      </c>
      <c r="G421" s="50">
        <f>IF($F421="","",MAX(0,$F421-Parameters!$B$9))</f>
        <v/>
      </c>
      <c r="H421" s="50">
        <f>IF($G421="","",$G421*Parameters!$B$6)</f>
        <v/>
      </c>
      <c r="I421" s="50">
        <f>IF($F421="","",$F421-$H421)</f>
        <v/>
      </c>
      <c r="J421" s="50">
        <f>IF($E421="","",($C421+$D421)*$E421/Parameters!$B$4)</f>
        <v/>
      </c>
      <c r="K421" s="50">
        <f>IF($E421="","",$I421+$J421)</f>
        <v/>
      </c>
    </row>
    <row r="422">
      <c r="A422" s="2" t="n"/>
      <c r="B422" s="2" t="n"/>
      <c r="C422" s="50" t="n"/>
      <c r="D422" s="50" t="n"/>
      <c r="E422" s="6" t="n"/>
      <c r="F422" s="50">
        <f>IF($E422="","",MIN($C422*2*$E422/Parameters!$B$4,Parameters!$B$10*$E422/Parameters!$B$4))</f>
        <v/>
      </c>
      <c r="G422" s="50">
        <f>IF($F422="","",MAX(0,$F422-Parameters!$B$9))</f>
        <v/>
      </c>
      <c r="H422" s="50">
        <f>IF($G422="","",$G422*Parameters!$B$6)</f>
        <v/>
      </c>
      <c r="I422" s="50">
        <f>IF($F422="","",$F422-$H422)</f>
        <v/>
      </c>
      <c r="J422" s="50">
        <f>IF($E422="","",($C422+$D422)*$E422/Parameters!$B$4)</f>
        <v/>
      </c>
      <c r="K422" s="50">
        <f>IF($E422="","",$I422+$J422)</f>
        <v/>
      </c>
    </row>
    <row r="423">
      <c r="A423" s="2" t="n"/>
      <c r="B423" s="2" t="n"/>
      <c r="C423" s="50" t="n"/>
      <c r="D423" s="50" t="n"/>
      <c r="E423" s="6" t="n"/>
      <c r="F423" s="50">
        <f>IF($E423="","",MIN($C423*2*$E423/Parameters!$B$4,Parameters!$B$10*$E423/Parameters!$B$4))</f>
        <v/>
      </c>
      <c r="G423" s="50">
        <f>IF($F423="","",MAX(0,$F423-Parameters!$B$9))</f>
        <v/>
      </c>
      <c r="H423" s="50">
        <f>IF($G423="","",$G423*Parameters!$B$6)</f>
        <v/>
      </c>
      <c r="I423" s="50">
        <f>IF($F423="","",$F423-$H423)</f>
        <v/>
      </c>
      <c r="J423" s="50">
        <f>IF($E423="","",($C423+$D423)*$E423/Parameters!$B$4)</f>
        <v/>
      </c>
      <c r="K423" s="50">
        <f>IF($E423="","",$I423+$J423)</f>
        <v/>
      </c>
    </row>
    <row r="424">
      <c r="A424" s="2" t="n"/>
      <c r="B424" s="2" t="n"/>
      <c r="C424" s="50" t="n"/>
      <c r="D424" s="50" t="n"/>
      <c r="E424" s="6" t="n"/>
      <c r="F424" s="50">
        <f>IF($E424="","",MIN($C424*2*$E424/Parameters!$B$4,Parameters!$B$10*$E424/Parameters!$B$4))</f>
        <v/>
      </c>
      <c r="G424" s="50">
        <f>IF($F424="","",MAX(0,$F424-Parameters!$B$9))</f>
        <v/>
      </c>
      <c r="H424" s="50">
        <f>IF($G424="","",$G424*Parameters!$B$6)</f>
        <v/>
      </c>
      <c r="I424" s="50">
        <f>IF($F424="","",$F424-$H424)</f>
        <v/>
      </c>
      <c r="J424" s="50">
        <f>IF($E424="","",($C424+$D424)*$E424/Parameters!$B$4)</f>
        <v/>
      </c>
      <c r="K424" s="50">
        <f>IF($E424="","",$I424+$J424)</f>
        <v/>
      </c>
    </row>
    <row r="425">
      <c r="A425" s="2" t="n"/>
      <c r="B425" s="2" t="n"/>
      <c r="C425" s="50" t="n"/>
      <c r="D425" s="50" t="n"/>
      <c r="E425" s="6" t="n"/>
      <c r="F425" s="50">
        <f>IF($E425="","",MIN($C425*2*$E425/Parameters!$B$4,Parameters!$B$10*$E425/Parameters!$B$4))</f>
        <v/>
      </c>
      <c r="G425" s="50">
        <f>IF($F425="","",MAX(0,$F425-Parameters!$B$9))</f>
        <v/>
      </c>
      <c r="H425" s="50">
        <f>IF($G425="","",$G425*Parameters!$B$6)</f>
        <v/>
      </c>
      <c r="I425" s="50">
        <f>IF($F425="","",$F425-$H425)</f>
        <v/>
      </c>
      <c r="J425" s="50">
        <f>IF($E425="","",($C425+$D425)*$E425/Parameters!$B$4)</f>
        <v/>
      </c>
      <c r="K425" s="50">
        <f>IF($E425="","",$I425+$J425)</f>
        <v/>
      </c>
    </row>
    <row r="426">
      <c r="A426" s="2" t="n"/>
      <c r="B426" s="2" t="n"/>
      <c r="C426" s="50" t="n"/>
      <c r="D426" s="50" t="n"/>
      <c r="E426" s="6" t="n"/>
      <c r="F426" s="50">
        <f>IF($E426="","",MIN($C426*2*$E426/Parameters!$B$4,Parameters!$B$10*$E426/Parameters!$B$4))</f>
        <v/>
      </c>
      <c r="G426" s="50">
        <f>IF($F426="","",MAX(0,$F426-Parameters!$B$9))</f>
        <v/>
      </c>
      <c r="H426" s="50">
        <f>IF($G426="","",$G426*Parameters!$B$6)</f>
        <v/>
      </c>
      <c r="I426" s="50">
        <f>IF($F426="","",$F426-$H426)</f>
        <v/>
      </c>
      <c r="J426" s="50">
        <f>IF($E426="","",($C426+$D426)*$E426/Parameters!$B$4)</f>
        <v/>
      </c>
      <c r="K426" s="50">
        <f>IF($E426="","",$I426+$J426)</f>
        <v/>
      </c>
    </row>
    <row r="427">
      <c r="A427" s="2" t="n"/>
      <c r="B427" s="2" t="n"/>
      <c r="C427" s="50" t="n"/>
      <c r="D427" s="50" t="n"/>
      <c r="E427" s="6" t="n"/>
      <c r="F427" s="50">
        <f>IF($E427="","",MIN($C427*2*$E427/Parameters!$B$4,Parameters!$B$10*$E427/Parameters!$B$4))</f>
        <v/>
      </c>
      <c r="G427" s="50">
        <f>IF($F427="","",MAX(0,$F427-Parameters!$B$9))</f>
        <v/>
      </c>
      <c r="H427" s="50">
        <f>IF($G427="","",$G427*Parameters!$B$6)</f>
        <v/>
      </c>
      <c r="I427" s="50">
        <f>IF($F427="","",$F427-$H427)</f>
        <v/>
      </c>
      <c r="J427" s="50">
        <f>IF($E427="","",($C427+$D427)*$E427/Parameters!$B$4)</f>
        <v/>
      </c>
      <c r="K427" s="50">
        <f>IF($E427="","",$I427+$J427)</f>
        <v/>
      </c>
    </row>
    <row r="428">
      <c r="A428" s="2" t="n"/>
      <c r="B428" s="2" t="n"/>
      <c r="C428" s="50" t="n"/>
      <c r="D428" s="50" t="n"/>
      <c r="E428" s="6" t="n"/>
      <c r="F428" s="50">
        <f>IF($E428="","",MIN($C428*2*$E428/Parameters!$B$4,Parameters!$B$10*$E428/Parameters!$B$4))</f>
        <v/>
      </c>
      <c r="G428" s="50">
        <f>IF($F428="","",MAX(0,$F428-Parameters!$B$9))</f>
        <v/>
      </c>
      <c r="H428" s="50">
        <f>IF($G428="","",$G428*Parameters!$B$6)</f>
        <v/>
      </c>
      <c r="I428" s="50">
        <f>IF($F428="","",$F428-$H428)</f>
        <v/>
      </c>
      <c r="J428" s="50">
        <f>IF($E428="","",($C428+$D428)*$E428/Parameters!$B$4)</f>
        <v/>
      </c>
      <c r="K428" s="50">
        <f>IF($E428="","",$I428+$J428)</f>
        <v/>
      </c>
    </row>
    <row r="429">
      <c r="A429" s="2" t="n"/>
      <c r="B429" s="2" t="n"/>
      <c r="C429" s="50" t="n"/>
      <c r="D429" s="50" t="n"/>
      <c r="E429" s="6" t="n"/>
      <c r="F429" s="50">
        <f>IF($E429="","",MIN($C429*2*$E429/Parameters!$B$4,Parameters!$B$10*$E429/Parameters!$B$4))</f>
        <v/>
      </c>
      <c r="G429" s="50">
        <f>IF($F429="","",MAX(0,$F429-Parameters!$B$9))</f>
        <v/>
      </c>
      <c r="H429" s="50">
        <f>IF($G429="","",$G429*Parameters!$B$6)</f>
        <v/>
      </c>
      <c r="I429" s="50">
        <f>IF($F429="","",$F429-$H429)</f>
        <v/>
      </c>
      <c r="J429" s="50">
        <f>IF($E429="","",($C429+$D429)*$E429/Parameters!$B$4)</f>
        <v/>
      </c>
      <c r="K429" s="50">
        <f>IF($E429="","",$I429+$J429)</f>
        <v/>
      </c>
    </row>
    <row r="430">
      <c r="A430" s="2" t="n"/>
      <c r="B430" s="2" t="n"/>
      <c r="C430" s="50" t="n"/>
      <c r="D430" s="50" t="n"/>
      <c r="E430" s="6" t="n"/>
      <c r="F430" s="50">
        <f>IF($E430="","",MIN($C430*2*$E430/Parameters!$B$4,Parameters!$B$10*$E430/Parameters!$B$4))</f>
        <v/>
      </c>
      <c r="G430" s="50">
        <f>IF($F430="","",MAX(0,$F430-Parameters!$B$9))</f>
        <v/>
      </c>
      <c r="H430" s="50">
        <f>IF($G430="","",$G430*Parameters!$B$6)</f>
        <v/>
      </c>
      <c r="I430" s="50">
        <f>IF($F430="","",$F430-$H430)</f>
        <v/>
      </c>
      <c r="J430" s="50">
        <f>IF($E430="","",($C430+$D430)*$E430/Parameters!$B$4)</f>
        <v/>
      </c>
      <c r="K430" s="50">
        <f>IF($E430="","",$I430+$J430)</f>
        <v/>
      </c>
    </row>
    <row r="431">
      <c r="A431" s="2" t="n"/>
      <c r="B431" s="2" t="n"/>
      <c r="C431" s="50" t="n"/>
      <c r="D431" s="50" t="n"/>
      <c r="E431" s="6" t="n"/>
      <c r="F431" s="50">
        <f>IF($E431="","",MIN($C431*2*$E431/Parameters!$B$4,Parameters!$B$10*$E431/Parameters!$B$4))</f>
        <v/>
      </c>
      <c r="G431" s="50">
        <f>IF($F431="","",MAX(0,$F431-Parameters!$B$9))</f>
        <v/>
      </c>
      <c r="H431" s="50">
        <f>IF($G431="","",$G431*Parameters!$B$6)</f>
        <v/>
      </c>
      <c r="I431" s="50">
        <f>IF($F431="","",$F431-$H431)</f>
        <v/>
      </c>
      <c r="J431" s="50">
        <f>IF($E431="","",($C431+$D431)*$E431/Parameters!$B$4)</f>
        <v/>
      </c>
      <c r="K431" s="50">
        <f>IF($E431="","",$I431+$J431)</f>
        <v/>
      </c>
    </row>
    <row r="432">
      <c r="A432" s="2" t="n"/>
      <c r="B432" s="2" t="n"/>
      <c r="C432" s="50" t="n"/>
      <c r="D432" s="50" t="n"/>
      <c r="E432" s="6" t="n"/>
      <c r="F432" s="50">
        <f>IF($E432="","",MIN($C432*2*$E432/Parameters!$B$4,Parameters!$B$10*$E432/Parameters!$B$4))</f>
        <v/>
      </c>
      <c r="G432" s="50">
        <f>IF($F432="","",MAX(0,$F432-Parameters!$B$9))</f>
        <v/>
      </c>
      <c r="H432" s="50">
        <f>IF($G432="","",$G432*Parameters!$B$6)</f>
        <v/>
      </c>
      <c r="I432" s="50">
        <f>IF($F432="","",$F432-$H432)</f>
        <v/>
      </c>
      <c r="J432" s="50">
        <f>IF($E432="","",($C432+$D432)*$E432/Parameters!$B$4)</f>
        <v/>
      </c>
      <c r="K432" s="50">
        <f>IF($E432="","",$I432+$J432)</f>
        <v/>
      </c>
    </row>
    <row r="433">
      <c r="A433" s="2" t="n"/>
      <c r="B433" s="2" t="n"/>
      <c r="C433" s="50" t="n"/>
      <c r="D433" s="50" t="n"/>
      <c r="E433" s="6" t="n"/>
      <c r="F433" s="50">
        <f>IF($E433="","",MIN($C433*2*$E433/Parameters!$B$4,Parameters!$B$10*$E433/Parameters!$B$4))</f>
        <v/>
      </c>
      <c r="G433" s="50">
        <f>IF($F433="","",MAX(0,$F433-Parameters!$B$9))</f>
        <v/>
      </c>
      <c r="H433" s="50">
        <f>IF($G433="","",$G433*Parameters!$B$6)</f>
        <v/>
      </c>
      <c r="I433" s="50">
        <f>IF($F433="","",$F433-$H433)</f>
        <v/>
      </c>
      <c r="J433" s="50">
        <f>IF($E433="","",($C433+$D433)*$E433/Parameters!$B$4)</f>
        <v/>
      </c>
      <c r="K433" s="50">
        <f>IF($E433="","",$I433+$J433)</f>
        <v/>
      </c>
    </row>
    <row r="434">
      <c r="A434" s="2" t="n"/>
      <c r="B434" s="2" t="n"/>
      <c r="C434" s="50" t="n"/>
      <c r="D434" s="50" t="n"/>
      <c r="E434" s="6" t="n"/>
      <c r="F434" s="50">
        <f>IF($E434="","",MIN($C434*2*$E434/Parameters!$B$4,Parameters!$B$10*$E434/Parameters!$B$4))</f>
        <v/>
      </c>
      <c r="G434" s="50">
        <f>IF($F434="","",MAX(0,$F434-Parameters!$B$9))</f>
        <v/>
      </c>
      <c r="H434" s="50">
        <f>IF($G434="","",$G434*Parameters!$B$6)</f>
        <v/>
      </c>
      <c r="I434" s="50">
        <f>IF($F434="","",$F434-$H434)</f>
        <v/>
      </c>
      <c r="J434" s="50">
        <f>IF($E434="","",($C434+$D434)*$E434/Parameters!$B$4)</f>
        <v/>
      </c>
      <c r="K434" s="50">
        <f>IF($E434="","",$I434+$J434)</f>
        <v/>
      </c>
    </row>
    <row r="435">
      <c r="A435" s="2" t="n"/>
      <c r="B435" s="2" t="n"/>
      <c r="C435" s="50" t="n"/>
      <c r="D435" s="50" t="n"/>
      <c r="E435" s="6" t="n"/>
      <c r="F435" s="50">
        <f>IF($E435="","",MIN($C435*2*$E435/Parameters!$B$4,Parameters!$B$10*$E435/Parameters!$B$4))</f>
        <v/>
      </c>
      <c r="G435" s="50">
        <f>IF($F435="","",MAX(0,$F435-Parameters!$B$9))</f>
        <v/>
      </c>
      <c r="H435" s="50">
        <f>IF($G435="","",$G435*Parameters!$B$6)</f>
        <v/>
      </c>
      <c r="I435" s="50">
        <f>IF($F435="","",$F435-$H435)</f>
        <v/>
      </c>
      <c r="J435" s="50">
        <f>IF($E435="","",($C435+$D435)*$E435/Parameters!$B$4)</f>
        <v/>
      </c>
      <c r="K435" s="50">
        <f>IF($E435="","",$I435+$J435)</f>
        <v/>
      </c>
    </row>
    <row r="436">
      <c r="A436" s="2" t="n"/>
      <c r="B436" s="2" t="n"/>
      <c r="C436" s="50" t="n"/>
      <c r="D436" s="50" t="n"/>
      <c r="E436" s="6" t="n"/>
      <c r="F436" s="50">
        <f>IF($E436="","",MIN($C436*2*$E436/Parameters!$B$4,Parameters!$B$10*$E436/Parameters!$B$4))</f>
        <v/>
      </c>
      <c r="G436" s="50">
        <f>IF($F436="","",MAX(0,$F436-Parameters!$B$9))</f>
        <v/>
      </c>
      <c r="H436" s="50">
        <f>IF($G436="","",$G436*Parameters!$B$6)</f>
        <v/>
      </c>
      <c r="I436" s="50">
        <f>IF($F436="","",$F436-$H436)</f>
        <v/>
      </c>
      <c r="J436" s="50">
        <f>IF($E436="","",($C436+$D436)*$E436/Parameters!$B$4)</f>
        <v/>
      </c>
      <c r="K436" s="50">
        <f>IF($E436="","",$I436+$J436)</f>
        <v/>
      </c>
    </row>
    <row r="437">
      <c r="A437" s="2" t="n"/>
      <c r="B437" s="2" t="n"/>
      <c r="C437" s="50" t="n"/>
      <c r="D437" s="50" t="n"/>
      <c r="E437" s="6" t="n"/>
      <c r="F437" s="50">
        <f>IF($E437="","",MIN($C437*2*$E437/Parameters!$B$4,Parameters!$B$10*$E437/Parameters!$B$4))</f>
        <v/>
      </c>
      <c r="G437" s="50">
        <f>IF($F437="","",MAX(0,$F437-Parameters!$B$9))</f>
        <v/>
      </c>
      <c r="H437" s="50">
        <f>IF($G437="","",$G437*Parameters!$B$6)</f>
        <v/>
      </c>
      <c r="I437" s="50">
        <f>IF($F437="","",$F437-$H437)</f>
        <v/>
      </c>
      <c r="J437" s="50">
        <f>IF($E437="","",($C437+$D437)*$E437/Parameters!$B$4)</f>
        <v/>
      </c>
      <c r="K437" s="50">
        <f>IF($E437="","",$I437+$J437)</f>
        <v/>
      </c>
    </row>
    <row r="438">
      <c r="A438" s="2" t="n"/>
      <c r="B438" s="2" t="n"/>
      <c r="C438" s="50" t="n"/>
      <c r="D438" s="50" t="n"/>
      <c r="E438" s="6" t="n"/>
      <c r="F438" s="50">
        <f>IF($E438="","",MIN($C438*2*$E438/Parameters!$B$4,Parameters!$B$10*$E438/Parameters!$B$4))</f>
        <v/>
      </c>
      <c r="G438" s="50">
        <f>IF($F438="","",MAX(0,$F438-Parameters!$B$9))</f>
        <v/>
      </c>
      <c r="H438" s="50">
        <f>IF($G438="","",$G438*Parameters!$B$6)</f>
        <v/>
      </c>
      <c r="I438" s="50">
        <f>IF($F438="","",$F438-$H438)</f>
        <v/>
      </c>
      <c r="J438" s="50">
        <f>IF($E438="","",($C438+$D438)*$E438/Parameters!$B$4)</f>
        <v/>
      </c>
      <c r="K438" s="50">
        <f>IF($E438="","",$I438+$J438)</f>
        <v/>
      </c>
    </row>
    <row r="439">
      <c r="A439" s="2" t="n"/>
      <c r="B439" s="2" t="n"/>
      <c r="C439" s="50" t="n"/>
      <c r="D439" s="50" t="n"/>
      <c r="E439" s="6" t="n"/>
      <c r="F439" s="50">
        <f>IF($E439="","",MIN($C439*2*$E439/Parameters!$B$4,Parameters!$B$10*$E439/Parameters!$B$4))</f>
        <v/>
      </c>
      <c r="G439" s="50">
        <f>IF($F439="","",MAX(0,$F439-Parameters!$B$9))</f>
        <v/>
      </c>
      <c r="H439" s="50">
        <f>IF($G439="","",$G439*Parameters!$B$6)</f>
        <v/>
      </c>
      <c r="I439" s="50">
        <f>IF($F439="","",$F439-$H439)</f>
        <v/>
      </c>
      <c r="J439" s="50">
        <f>IF($E439="","",($C439+$D439)*$E439/Parameters!$B$4)</f>
        <v/>
      </c>
      <c r="K439" s="50">
        <f>IF($E439="","",$I439+$J439)</f>
        <v/>
      </c>
    </row>
    <row r="440">
      <c r="A440" s="2" t="n"/>
      <c r="B440" s="2" t="n"/>
      <c r="C440" s="50" t="n"/>
      <c r="D440" s="50" t="n"/>
      <c r="E440" s="6" t="n"/>
      <c r="F440" s="50">
        <f>IF($E440="","",MIN($C440*2*$E440/Parameters!$B$4,Parameters!$B$10*$E440/Parameters!$B$4))</f>
        <v/>
      </c>
      <c r="G440" s="50">
        <f>IF($F440="","",MAX(0,$F440-Parameters!$B$9))</f>
        <v/>
      </c>
      <c r="H440" s="50">
        <f>IF($G440="","",$G440*Parameters!$B$6)</f>
        <v/>
      </c>
      <c r="I440" s="50">
        <f>IF($F440="","",$F440-$H440)</f>
        <v/>
      </c>
      <c r="J440" s="50">
        <f>IF($E440="","",($C440+$D440)*$E440/Parameters!$B$4)</f>
        <v/>
      </c>
      <c r="K440" s="50">
        <f>IF($E440="","",$I440+$J440)</f>
        <v/>
      </c>
    </row>
    <row r="441">
      <c r="A441" s="2" t="n"/>
      <c r="B441" s="2" t="n"/>
      <c r="C441" s="50" t="n"/>
      <c r="D441" s="50" t="n"/>
      <c r="E441" s="6" t="n"/>
      <c r="F441" s="50">
        <f>IF($E441="","",MIN($C441*2*$E441/Parameters!$B$4,Parameters!$B$10*$E441/Parameters!$B$4))</f>
        <v/>
      </c>
      <c r="G441" s="50">
        <f>IF($F441="","",MAX(0,$F441-Parameters!$B$9))</f>
        <v/>
      </c>
      <c r="H441" s="50">
        <f>IF($G441="","",$G441*Parameters!$B$6)</f>
        <v/>
      </c>
      <c r="I441" s="50">
        <f>IF($F441="","",$F441-$H441)</f>
        <v/>
      </c>
      <c r="J441" s="50">
        <f>IF($E441="","",($C441+$D441)*$E441/Parameters!$B$4)</f>
        <v/>
      </c>
      <c r="K441" s="50">
        <f>IF($E441="","",$I441+$J441)</f>
        <v/>
      </c>
    </row>
    <row r="442">
      <c r="A442" s="2" t="n"/>
      <c r="B442" s="2" t="n"/>
      <c r="C442" s="50" t="n"/>
      <c r="D442" s="50" t="n"/>
      <c r="E442" s="6" t="n"/>
      <c r="F442" s="50">
        <f>IF($E442="","",MIN($C442*2*$E442/Parameters!$B$4,Parameters!$B$10*$E442/Parameters!$B$4))</f>
        <v/>
      </c>
      <c r="G442" s="50">
        <f>IF($F442="","",MAX(0,$F442-Parameters!$B$9))</f>
        <v/>
      </c>
      <c r="H442" s="50">
        <f>IF($G442="","",$G442*Parameters!$B$6)</f>
        <v/>
      </c>
      <c r="I442" s="50">
        <f>IF($F442="","",$F442-$H442)</f>
        <v/>
      </c>
      <c r="J442" s="50">
        <f>IF($E442="","",($C442+$D442)*$E442/Parameters!$B$4)</f>
        <v/>
      </c>
      <c r="K442" s="50">
        <f>IF($E442="","",$I442+$J442)</f>
        <v/>
      </c>
    </row>
    <row r="443">
      <c r="A443" s="2" t="n"/>
      <c r="B443" s="2" t="n"/>
      <c r="C443" s="50" t="n"/>
      <c r="D443" s="50" t="n"/>
      <c r="E443" s="6" t="n"/>
      <c r="F443" s="50">
        <f>IF($E443="","",MIN($C443*2*$E443/Parameters!$B$4,Parameters!$B$10*$E443/Parameters!$B$4))</f>
        <v/>
      </c>
      <c r="G443" s="50">
        <f>IF($F443="","",MAX(0,$F443-Parameters!$B$9))</f>
        <v/>
      </c>
      <c r="H443" s="50">
        <f>IF($G443="","",$G443*Parameters!$B$6)</f>
        <v/>
      </c>
      <c r="I443" s="50">
        <f>IF($F443="","",$F443-$H443)</f>
        <v/>
      </c>
      <c r="J443" s="50">
        <f>IF($E443="","",($C443+$D443)*$E443/Parameters!$B$4)</f>
        <v/>
      </c>
      <c r="K443" s="50">
        <f>IF($E443="","",$I443+$J443)</f>
        <v/>
      </c>
    </row>
    <row r="444">
      <c r="A444" s="2" t="n"/>
      <c r="B444" s="2" t="n"/>
      <c r="C444" s="50" t="n"/>
      <c r="D444" s="50" t="n"/>
      <c r="E444" s="6" t="n"/>
      <c r="F444" s="50">
        <f>IF($E444="","",MIN($C444*2*$E444/Parameters!$B$4,Parameters!$B$10*$E444/Parameters!$B$4))</f>
        <v/>
      </c>
      <c r="G444" s="50">
        <f>IF($F444="","",MAX(0,$F444-Parameters!$B$9))</f>
        <v/>
      </c>
      <c r="H444" s="50">
        <f>IF($G444="","",$G444*Parameters!$B$6)</f>
        <v/>
      </c>
      <c r="I444" s="50">
        <f>IF($F444="","",$F444-$H444)</f>
        <v/>
      </c>
      <c r="J444" s="50">
        <f>IF($E444="","",($C444+$D444)*$E444/Parameters!$B$4)</f>
        <v/>
      </c>
      <c r="K444" s="50">
        <f>IF($E444="","",$I444+$J444)</f>
        <v/>
      </c>
    </row>
    <row r="445">
      <c r="A445" s="2" t="n"/>
      <c r="B445" s="2" t="n"/>
      <c r="C445" s="50" t="n"/>
      <c r="D445" s="50" t="n"/>
      <c r="E445" s="6" t="n"/>
      <c r="F445" s="50">
        <f>IF($E445="","",MIN($C445*2*$E445/Parameters!$B$4,Parameters!$B$10*$E445/Parameters!$B$4))</f>
        <v/>
      </c>
      <c r="G445" s="50">
        <f>IF($F445="","",MAX(0,$F445-Parameters!$B$9))</f>
        <v/>
      </c>
      <c r="H445" s="50">
        <f>IF($G445="","",$G445*Parameters!$B$6)</f>
        <v/>
      </c>
      <c r="I445" s="50">
        <f>IF($F445="","",$F445-$H445)</f>
        <v/>
      </c>
      <c r="J445" s="50">
        <f>IF($E445="","",($C445+$D445)*$E445/Parameters!$B$4)</f>
        <v/>
      </c>
      <c r="K445" s="50">
        <f>IF($E445="","",$I445+$J445)</f>
        <v/>
      </c>
    </row>
    <row r="446">
      <c r="A446" s="2" t="n"/>
      <c r="B446" s="2" t="n"/>
      <c r="C446" s="50" t="n"/>
      <c r="D446" s="50" t="n"/>
      <c r="E446" s="6" t="n"/>
      <c r="F446" s="50">
        <f>IF($E446="","",MIN($C446*2*$E446/Parameters!$B$4,Parameters!$B$10*$E446/Parameters!$B$4))</f>
        <v/>
      </c>
      <c r="G446" s="50">
        <f>IF($F446="","",MAX(0,$F446-Parameters!$B$9))</f>
        <v/>
      </c>
      <c r="H446" s="50">
        <f>IF($G446="","",$G446*Parameters!$B$6)</f>
        <v/>
      </c>
      <c r="I446" s="50">
        <f>IF($F446="","",$F446-$H446)</f>
        <v/>
      </c>
      <c r="J446" s="50">
        <f>IF($E446="","",($C446+$D446)*$E446/Parameters!$B$4)</f>
        <v/>
      </c>
      <c r="K446" s="50">
        <f>IF($E446="","",$I446+$J446)</f>
        <v/>
      </c>
    </row>
    <row r="447">
      <c r="A447" s="2" t="n"/>
      <c r="B447" s="2" t="n"/>
      <c r="C447" s="50" t="n"/>
      <c r="D447" s="50" t="n"/>
      <c r="E447" s="6" t="n"/>
      <c r="F447" s="50">
        <f>IF($E447="","",MIN($C447*2*$E447/Parameters!$B$4,Parameters!$B$10*$E447/Parameters!$B$4))</f>
        <v/>
      </c>
      <c r="G447" s="50">
        <f>IF($F447="","",MAX(0,$F447-Parameters!$B$9))</f>
        <v/>
      </c>
      <c r="H447" s="50">
        <f>IF($G447="","",$G447*Parameters!$B$6)</f>
        <v/>
      </c>
      <c r="I447" s="50">
        <f>IF($F447="","",$F447-$H447)</f>
        <v/>
      </c>
      <c r="J447" s="50">
        <f>IF($E447="","",($C447+$D447)*$E447/Parameters!$B$4)</f>
        <v/>
      </c>
      <c r="K447" s="50">
        <f>IF($E447="","",$I447+$J447)</f>
        <v/>
      </c>
    </row>
    <row r="448">
      <c r="A448" s="2" t="n"/>
      <c r="B448" s="2" t="n"/>
      <c r="C448" s="50" t="n"/>
      <c r="D448" s="50" t="n"/>
      <c r="E448" s="6" t="n"/>
      <c r="F448" s="50">
        <f>IF($E448="","",MIN($C448*2*$E448/Parameters!$B$4,Parameters!$B$10*$E448/Parameters!$B$4))</f>
        <v/>
      </c>
      <c r="G448" s="50">
        <f>IF($F448="","",MAX(0,$F448-Parameters!$B$9))</f>
        <v/>
      </c>
      <c r="H448" s="50">
        <f>IF($G448="","",$G448*Parameters!$B$6)</f>
        <v/>
      </c>
      <c r="I448" s="50">
        <f>IF($F448="","",$F448-$H448)</f>
        <v/>
      </c>
      <c r="J448" s="50">
        <f>IF($E448="","",($C448+$D448)*$E448/Parameters!$B$4)</f>
        <v/>
      </c>
      <c r="K448" s="50">
        <f>IF($E448="","",$I448+$J448)</f>
        <v/>
      </c>
    </row>
    <row r="449">
      <c r="A449" s="2" t="n"/>
      <c r="B449" s="2" t="n"/>
      <c r="C449" s="50" t="n"/>
      <c r="D449" s="50" t="n"/>
      <c r="E449" s="6" t="n"/>
      <c r="F449" s="50">
        <f>IF($E449="","",MIN($C449*2*$E449/Parameters!$B$4,Parameters!$B$10*$E449/Parameters!$B$4))</f>
        <v/>
      </c>
      <c r="G449" s="50">
        <f>IF($F449="","",MAX(0,$F449-Parameters!$B$9))</f>
        <v/>
      </c>
      <c r="H449" s="50">
        <f>IF($G449="","",$G449*Parameters!$B$6)</f>
        <v/>
      </c>
      <c r="I449" s="50">
        <f>IF($F449="","",$F449-$H449)</f>
        <v/>
      </c>
      <c r="J449" s="50">
        <f>IF($E449="","",($C449+$D449)*$E449/Parameters!$B$4)</f>
        <v/>
      </c>
      <c r="K449" s="50">
        <f>IF($E449="","",$I449+$J449)</f>
        <v/>
      </c>
    </row>
    <row r="450">
      <c r="A450" s="2" t="n"/>
      <c r="B450" s="2" t="n"/>
      <c r="C450" s="50" t="n"/>
      <c r="D450" s="50" t="n"/>
      <c r="E450" s="6" t="n"/>
      <c r="F450" s="50">
        <f>IF($E450="","",MIN($C450*2*$E450/Parameters!$B$4,Parameters!$B$10*$E450/Parameters!$B$4))</f>
        <v/>
      </c>
      <c r="G450" s="50">
        <f>IF($F450="","",MAX(0,$F450-Parameters!$B$9))</f>
        <v/>
      </c>
      <c r="H450" s="50">
        <f>IF($G450="","",$G450*Parameters!$B$6)</f>
        <v/>
      </c>
      <c r="I450" s="50">
        <f>IF($F450="","",$F450-$H450)</f>
        <v/>
      </c>
      <c r="J450" s="50">
        <f>IF($E450="","",($C450+$D450)*$E450/Parameters!$B$4)</f>
        <v/>
      </c>
      <c r="K450" s="50">
        <f>IF($E450="","",$I450+$J450)</f>
        <v/>
      </c>
    </row>
    <row r="451">
      <c r="A451" s="2" t="n"/>
      <c r="B451" s="2" t="n"/>
      <c r="C451" s="50" t="n"/>
      <c r="D451" s="50" t="n"/>
      <c r="E451" s="6" t="n"/>
      <c r="F451" s="50">
        <f>IF($E451="","",MIN($C451*2*$E451/Parameters!$B$4,Parameters!$B$10*$E451/Parameters!$B$4))</f>
        <v/>
      </c>
      <c r="G451" s="50">
        <f>IF($F451="","",MAX(0,$F451-Parameters!$B$9))</f>
        <v/>
      </c>
      <c r="H451" s="50">
        <f>IF($G451="","",$G451*Parameters!$B$6)</f>
        <v/>
      </c>
      <c r="I451" s="50">
        <f>IF($F451="","",$F451-$H451)</f>
        <v/>
      </c>
      <c r="J451" s="50">
        <f>IF($E451="","",($C451+$D451)*$E451/Parameters!$B$4)</f>
        <v/>
      </c>
      <c r="K451" s="50">
        <f>IF($E451="","",$I451+$J451)</f>
        <v/>
      </c>
    </row>
    <row r="452">
      <c r="A452" s="2" t="n"/>
      <c r="B452" s="2" t="n"/>
      <c r="C452" s="50" t="n"/>
      <c r="D452" s="50" t="n"/>
      <c r="E452" s="6" t="n"/>
      <c r="F452" s="50">
        <f>IF($E452="","",MIN($C452*2*$E452/Parameters!$B$4,Parameters!$B$10*$E452/Parameters!$B$4))</f>
        <v/>
      </c>
      <c r="G452" s="50">
        <f>IF($F452="","",MAX(0,$F452-Parameters!$B$9))</f>
        <v/>
      </c>
      <c r="H452" s="50">
        <f>IF($G452="","",$G452*Parameters!$B$6)</f>
        <v/>
      </c>
      <c r="I452" s="50">
        <f>IF($F452="","",$F452-$H452)</f>
        <v/>
      </c>
      <c r="J452" s="50">
        <f>IF($E452="","",($C452+$D452)*$E452/Parameters!$B$4)</f>
        <v/>
      </c>
      <c r="K452" s="50">
        <f>IF($E452="","",$I452+$J452)</f>
        <v/>
      </c>
    </row>
    <row r="453">
      <c r="A453" s="2" t="n"/>
      <c r="B453" s="2" t="n"/>
      <c r="C453" s="50" t="n"/>
      <c r="D453" s="50" t="n"/>
      <c r="E453" s="6" t="n"/>
      <c r="F453" s="50">
        <f>IF($E453="","",MIN($C453*2*$E453/Parameters!$B$4,Parameters!$B$10*$E453/Parameters!$B$4))</f>
        <v/>
      </c>
      <c r="G453" s="50">
        <f>IF($F453="","",MAX(0,$F453-Parameters!$B$9))</f>
        <v/>
      </c>
      <c r="H453" s="50">
        <f>IF($G453="","",$G453*Parameters!$B$6)</f>
        <v/>
      </c>
      <c r="I453" s="50">
        <f>IF($F453="","",$F453-$H453)</f>
        <v/>
      </c>
      <c r="J453" s="50">
        <f>IF($E453="","",($C453+$D453)*$E453/Parameters!$B$4)</f>
        <v/>
      </c>
      <c r="K453" s="50">
        <f>IF($E453="","",$I453+$J453)</f>
        <v/>
      </c>
    </row>
    <row r="454">
      <c r="A454" s="2" t="n"/>
      <c r="B454" s="2" t="n"/>
      <c r="C454" s="50" t="n"/>
      <c r="D454" s="50" t="n"/>
      <c r="E454" s="6" t="n"/>
      <c r="F454" s="50">
        <f>IF($E454="","",MIN($C454*2*$E454/Parameters!$B$4,Parameters!$B$10*$E454/Parameters!$B$4))</f>
        <v/>
      </c>
      <c r="G454" s="50">
        <f>IF($F454="","",MAX(0,$F454-Parameters!$B$9))</f>
        <v/>
      </c>
      <c r="H454" s="50">
        <f>IF($G454="","",$G454*Parameters!$B$6)</f>
        <v/>
      </c>
      <c r="I454" s="50">
        <f>IF($F454="","",$F454-$H454)</f>
        <v/>
      </c>
      <c r="J454" s="50">
        <f>IF($E454="","",($C454+$D454)*$E454/Parameters!$B$4)</f>
        <v/>
      </c>
      <c r="K454" s="50">
        <f>IF($E454="","",$I454+$J454)</f>
        <v/>
      </c>
    </row>
    <row r="455">
      <c r="A455" s="2" t="n"/>
      <c r="B455" s="2" t="n"/>
      <c r="C455" s="50" t="n"/>
      <c r="D455" s="50" t="n"/>
      <c r="E455" s="6" t="n"/>
      <c r="F455" s="50">
        <f>IF($E455="","",MIN($C455*2*$E455/Parameters!$B$4,Parameters!$B$10*$E455/Parameters!$B$4))</f>
        <v/>
      </c>
      <c r="G455" s="50">
        <f>IF($F455="","",MAX(0,$F455-Parameters!$B$9))</f>
        <v/>
      </c>
      <c r="H455" s="50">
        <f>IF($G455="","",$G455*Parameters!$B$6)</f>
        <v/>
      </c>
      <c r="I455" s="50">
        <f>IF($F455="","",$F455-$H455)</f>
        <v/>
      </c>
      <c r="J455" s="50">
        <f>IF($E455="","",($C455+$D455)*$E455/Parameters!$B$4)</f>
        <v/>
      </c>
      <c r="K455" s="50">
        <f>IF($E455="","",$I455+$J455)</f>
        <v/>
      </c>
    </row>
    <row r="456">
      <c r="A456" s="2" t="n"/>
      <c r="B456" s="2" t="n"/>
      <c r="C456" s="50" t="n"/>
      <c r="D456" s="50" t="n"/>
      <c r="E456" s="6" t="n"/>
      <c r="F456" s="50">
        <f>IF($E456="","",MIN($C456*2*$E456/Parameters!$B$4,Parameters!$B$10*$E456/Parameters!$B$4))</f>
        <v/>
      </c>
      <c r="G456" s="50">
        <f>IF($F456="","",MAX(0,$F456-Parameters!$B$9))</f>
        <v/>
      </c>
      <c r="H456" s="50">
        <f>IF($G456="","",$G456*Parameters!$B$6)</f>
        <v/>
      </c>
      <c r="I456" s="50">
        <f>IF($F456="","",$F456-$H456)</f>
        <v/>
      </c>
      <c r="J456" s="50">
        <f>IF($E456="","",($C456+$D456)*$E456/Parameters!$B$4)</f>
        <v/>
      </c>
      <c r="K456" s="50">
        <f>IF($E456="","",$I456+$J456)</f>
        <v/>
      </c>
    </row>
    <row r="457">
      <c r="A457" s="2" t="n"/>
      <c r="B457" s="2" t="n"/>
      <c r="C457" s="50" t="n"/>
      <c r="D457" s="50" t="n"/>
      <c r="E457" s="6" t="n"/>
      <c r="F457" s="50">
        <f>IF($E457="","",MIN($C457*2*$E457/Parameters!$B$4,Parameters!$B$10*$E457/Parameters!$B$4))</f>
        <v/>
      </c>
      <c r="G457" s="50">
        <f>IF($F457="","",MAX(0,$F457-Parameters!$B$9))</f>
        <v/>
      </c>
      <c r="H457" s="50">
        <f>IF($G457="","",$G457*Parameters!$B$6)</f>
        <v/>
      </c>
      <c r="I457" s="50">
        <f>IF($F457="","",$F457-$H457)</f>
        <v/>
      </c>
      <c r="J457" s="50">
        <f>IF($E457="","",($C457+$D457)*$E457/Parameters!$B$4)</f>
        <v/>
      </c>
      <c r="K457" s="50">
        <f>IF($E457="","",$I457+$J457)</f>
        <v/>
      </c>
    </row>
    <row r="458">
      <c r="A458" s="2" t="n"/>
      <c r="B458" s="2" t="n"/>
      <c r="C458" s="50" t="n"/>
      <c r="D458" s="50" t="n"/>
      <c r="E458" s="6" t="n"/>
      <c r="F458" s="50">
        <f>IF($E458="","",MIN($C458*2*$E458/Parameters!$B$4,Parameters!$B$10*$E458/Parameters!$B$4))</f>
        <v/>
      </c>
      <c r="G458" s="50">
        <f>IF($F458="","",MAX(0,$F458-Parameters!$B$9))</f>
        <v/>
      </c>
      <c r="H458" s="50">
        <f>IF($G458="","",$G458*Parameters!$B$6)</f>
        <v/>
      </c>
      <c r="I458" s="50">
        <f>IF($F458="","",$F458-$H458)</f>
        <v/>
      </c>
      <c r="J458" s="50">
        <f>IF($E458="","",($C458+$D458)*$E458/Parameters!$B$4)</f>
        <v/>
      </c>
      <c r="K458" s="50">
        <f>IF($E458="","",$I458+$J458)</f>
        <v/>
      </c>
    </row>
    <row r="459">
      <c r="A459" s="2" t="n"/>
      <c r="B459" s="2" t="n"/>
      <c r="C459" s="50" t="n"/>
      <c r="D459" s="50" t="n"/>
      <c r="E459" s="6" t="n"/>
      <c r="F459" s="50">
        <f>IF($E459="","",MIN($C459*2*$E459/Parameters!$B$4,Parameters!$B$10*$E459/Parameters!$B$4))</f>
        <v/>
      </c>
      <c r="G459" s="50">
        <f>IF($F459="","",MAX(0,$F459-Parameters!$B$9))</f>
        <v/>
      </c>
      <c r="H459" s="50">
        <f>IF($G459="","",$G459*Parameters!$B$6)</f>
        <v/>
      </c>
      <c r="I459" s="50">
        <f>IF($F459="","",$F459-$H459)</f>
        <v/>
      </c>
      <c r="J459" s="50">
        <f>IF($E459="","",($C459+$D459)*$E459/Parameters!$B$4)</f>
        <v/>
      </c>
      <c r="K459" s="50">
        <f>IF($E459="","",$I459+$J459)</f>
        <v/>
      </c>
    </row>
    <row r="460">
      <c r="A460" s="2" t="n"/>
      <c r="B460" s="2" t="n"/>
      <c r="C460" s="50" t="n"/>
      <c r="D460" s="50" t="n"/>
      <c r="E460" s="6" t="n"/>
      <c r="F460" s="50">
        <f>IF($E460="","",MIN($C460*2*$E460/Parameters!$B$4,Parameters!$B$10*$E460/Parameters!$B$4))</f>
        <v/>
      </c>
      <c r="G460" s="50">
        <f>IF($F460="","",MAX(0,$F460-Parameters!$B$9))</f>
        <v/>
      </c>
      <c r="H460" s="50">
        <f>IF($G460="","",$G460*Parameters!$B$6)</f>
        <v/>
      </c>
      <c r="I460" s="50">
        <f>IF($F460="","",$F460-$H460)</f>
        <v/>
      </c>
      <c r="J460" s="50">
        <f>IF($E460="","",($C460+$D460)*$E460/Parameters!$B$4)</f>
        <v/>
      </c>
      <c r="K460" s="50">
        <f>IF($E460="","",$I460+$J460)</f>
        <v/>
      </c>
    </row>
    <row r="461">
      <c r="A461" s="2" t="n"/>
      <c r="B461" s="2" t="n"/>
      <c r="C461" s="50" t="n"/>
      <c r="D461" s="50" t="n"/>
      <c r="E461" s="6" t="n"/>
      <c r="F461" s="50">
        <f>IF($E461="","",MIN($C461*2*$E461/Parameters!$B$4,Parameters!$B$10*$E461/Parameters!$B$4))</f>
        <v/>
      </c>
      <c r="G461" s="50">
        <f>IF($F461="","",MAX(0,$F461-Parameters!$B$9))</f>
        <v/>
      </c>
      <c r="H461" s="50">
        <f>IF($G461="","",$G461*Parameters!$B$6)</f>
        <v/>
      </c>
      <c r="I461" s="50">
        <f>IF($F461="","",$F461-$H461)</f>
        <v/>
      </c>
      <c r="J461" s="50">
        <f>IF($E461="","",($C461+$D461)*$E461/Parameters!$B$4)</f>
        <v/>
      </c>
      <c r="K461" s="50">
        <f>IF($E461="","",$I461+$J461)</f>
        <v/>
      </c>
    </row>
    <row r="462">
      <c r="A462" s="2" t="n"/>
      <c r="B462" s="2" t="n"/>
      <c r="C462" s="50" t="n"/>
      <c r="D462" s="50" t="n"/>
      <c r="E462" s="6" t="n"/>
      <c r="F462" s="50">
        <f>IF($E462="","",MIN($C462*2*$E462/Parameters!$B$4,Parameters!$B$10*$E462/Parameters!$B$4))</f>
        <v/>
      </c>
      <c r="G462" s="50">
        <f>IF($F462="","",MAX(0,$F462-Parameters!$B$9))</f>
        <v/>
      </c>
      <c r="H462" s="50">
        <f>IF($G462="","",$G462*Parameters!$B$6)</f>
        <v/>
      </c>
      <c r="I462" s="50">
        <f>IF($F462="","",$F462-$H462)</f>
        <v/>
      </c>
      <c r="J462" s="50">
        <f>IF($E462="","",($C462+$D462)*$E462/Parameters!$B$4)</f>
        <v/>
      </c>
      <c r="K462" s="50">
        <f>IF($E462="","",$I462+$J462)</f>
        <v/>
      </c>
    </row>
    <row r="463">
      <c r="A463" s="2" t="n"/>
      <c r="B463" s="2" t="n"/>
      <c r="C463" s="50" t="n"/>
      <c r="D463" s="50" t="n"/>
      <c r="E463" s="6" t="n"/>
      <c r="F463" s="50">
        <f>IF($E463="","",MIN($C463*2*$E463/Parameters!$B$4,Parameters!$B$10*$E463/Parameters!$B$4))</f>
        <v/>
      </c>
      <c r="G463" s="50">
        <f>IF($F463="","",MAX(0,$F463-Parameters!$B$9))</f>
        <v/>
      </c>
      <c r="H463" s="50">
        <f>IF($G463="","",$G463*Parameters!$B$6)</f>
        <v/>
      </c>
      <c r="I463" s="50">
        <f>IF($F463="","",$F463-$H463)</f>
        <v/>
      </c>
      <c r="J463" s="50">
        <f>IF($E463="","",($C463+$D463)*$E463/Parameters!$B$4)</f>
        <v/>
      </c>
      <c r="K463" s="50">
        <f>IF($E463="","",$I463+$J463)</f>
        <v/>
      </c>
    </row>
    <row r="464">
      <c r="A464" s="2" t="n"/>
      <c r="B464" s="2" t="n"/>
      <c r="C464" s="50" t="n"/>
      <c r="D464" s="50" t="n"/>
      <c r="E464" s="6" t="n"/>
      <c r="F464" s="50">
        <f>IF($E464="","",MIN($C464*2*$E464/Parameters!$B$4,Parameters!$B$10*$E464/Parameters!$B$4))</f>
        <v/>
      </c>
      <c r="G464" s="50">
        <f>IF($F464="","",MAX(0,$F464-Parameters!$B$9))</f>
        <v/>
      </c>
      <c r="H464" s="50">
        <f>IF($G464="","",$G464*Parameters!$B$6)</f>
        <v/>
      </c>
      <c r="I464" s="50">
        <f>IF($F464="","",$F464-$H464)</f>
        <v/>
      </c>
      <c r="J464" s="50">
        <f>IF($E464="","",($C464+$D464)*$E464/Parameters!$B$4)</f>
        <v/>
      </c>
      <c r="K464" s="50">
        <f>IF($E464="","",$I464+$J464)</f>
        <v/>
      </c>
    </row>
    <row r="465">
      <c r="A465" s="2" t="n"/>
      <c r="B465" s="2" t="n"/>
      <c r="C465" s="50" t="n"/>
      <c r="D465" s="50" t="n"/>
      <c r="E465" s="6" t="n"/>
      <c r="F465" s="50">
        <f>IF($E465="","",MIN($C465*2*$E465/Parameters!$B$4,Parameters!$B$10*$E465/Parameters!$B$4))</f>
        <v/>
      </c>
      <c r="G465" s="50">
        <f>IF($F465="","",MAX(0,$F465-Parameters!$B$9))</f>
        <v/>
      </c>
      <c r="H465" s="50">
        <f>IF($G465="","",$G465*Parameters!$B$6)</f>
        <v/>
      </c>
      <c r="I465" s="50">
        <f>IF($F465="","",$F465-$H465)</f>
        <v/>
      </c>
      <c r="J465" s="50">
        <f>IF($E465="","",($C465+$D465)*$E465/Parameters!$B$4)</f>
        <v/>
      </c>
      <c r="K465" s="50">
        <f>IF($E465="","",$I465+$J465)</f>
        <v/>
      </c>
    </row>
    <row r="466">
      <c r="A466" s="2" t="n"/>
      <c r="B466" s="2" t="n"/>
      <c r="C466" s="50" t="n"/>
      <c r="D466" s="50" t="n"/>
      <c r="E466" s="6" t="n"/>
      <c r="F466" s="50">
        <f>IF($E466="","",MIN($C466*2*$E466/Parameters!$B$4,Parameters!$B$10*$E466/Parameters!$B$4))</f>
        <v/>
      </c>
      <c r="G466" s="50">
        <f>IF($F466="","",MAX(0,$F466-Parameters!$B$9))</f>
        <v/>
      </c>
      <c r="H466" s="50">
        <f>IF($G466="","",$G466*Parameters!$B$6)</f>
        <v/>
      </c>
      <c r="I466" s="50">
        <f>IF($F466="","",$F466-$H466)</f>
        <v/>
      </c>
      <c r="J466" s="50">
        <f>IF($E466="","",($C466+$D466)*$E466/Parameters!$B$4)</f>
        <v/>
      </c>
      <c r="K466" s="50">
        <f>IF($E466="","",$I466+$J466)</f>
        <v/>
      </c>
    </row>
    <row r="467">
      <c r="A467" s="2" t="n"/>
      <c r="B467" s="2" t="n"/>
      <c r="C467" s="50" t="n"/>
      <c r="D467" s="50" t="n"/>
      <c r="E467" s="6" t="n"/>
      <c r="F467" s="50">
        <f>IF($E467="","",MIN($C467*2*$E467/Parameters!$B$4,Parameters!$B$10*$E467/Parameters!$B$4))</f>
        <v/>
      </c>
      <c r="G467" s="50">
        <f>IF($F467="","",MAX(0,$F467-Parameters!$B$9))</f>
        <v/>
      </c>
      <c r="H467" s="50">
        <f>IF($G467="","",$G467*Parameters!$B$6)</f>
        <v/>
      </c>
      <c r="I467" s="50">
        <f>IF($F467="","",$F467-$H467)</f>
        <v/>
      </c>
      <c r="J467" s="50">
        <f>IF($E467="","",($C467+$D467)*$E467/Parameters!$B$4)</f>
        <v/>
      </c>
      <c r="K467" s="50">
        <f>IF($E467="","",$I467+$J467)</f>
        <v/>
      </c>
    </row>
    <row r="468">
      <c r="A468" s="2" t="n"/>
      <c r="B468" s="2" t="n"/>
      <c r="C468" s="50" t="n"/>
      <c r="D468" s="50" t="n"/>
      <c r="E468" s="6" t="n"/>
      <c r="F468" s="50">
        <f>IF($E468="","",MIN($C468*2*$E468/Parameters!$B$4,Parameters!$B$10*$E468/Parameters!$B$4))</f>
        <v/>
      </c>
      <c r="G468" s="50">
        <f>IF($F468="","",MAX(0,$F468-Parameters!$B$9))</f>
        <v/>
      </c>
      <c r="H468" s="50">
        <f>IF($G468="","",$G468*Parameters!$B$6)</f>
        <v/>
      </c>
      <c r="I468" s="50">
        <f>IF($F468="","",$F468-$H468)</f>
        <v/>
      </c>
      <c r="J468" s="50">
        <f>IF($E468="","",($C468+$D468)*$E468/Parameters!$B$4)</f>
        <v/>
      </c>
      <c r="K468" s="50">
        <f>IF($E468="","",$I468+$J468)</f>
        <v/>
      </c>
    </row>
    <row r="469">
      <c r="A469" s="2" t="n"/>
      <c r="B469" s="2" t="n"/>
      <c r="C469" s="50" t="n"/>
      <c r="D469" s="50" t="n"/>
      <c r="E469" s="6" t="n"/>
      <c r="F469" s="50">
        <f>IF($E469="","",MIN($C469*2*$E469/Parameters!$B$4,Parameters!$B$10*$E469/Parameters!$B$4))</f>
        <v/>
      </c>
      <c r="G469" s="50">
        <f>IF($F469="","",MAX(0,$F469-Parameters!$B$9))</f>
        <v/>
      </c>
      <c r="H469" s="50">
        <f>IF($G469="","",$G469*Parameters!$B$6)</f>
        <v/>
      </c>
      <c r="I469" s="50">
        <f>IF($F469="","",$F469-$H469)</f>
        <v/>
      </c>
      <c r="J469" s="50">
        <f>IF($E469="","",($C469+$D469)*$E469/Parameters!$B$4)</f>
        <v/>
      </c>
      <c r="K469" s="50">
        <f>IF($E469="","",$I469+$J469)</f>
        <v/>
      </c>
    </row>
    <row r="470">
      <c r="A470" s="2" t="n"/>
      <c r="B470" s="2" t="n"/>
      <c r="C470" s="50" t="n"/>
      <c r="D470" s="50" t="n"/>
      <c r="E470" s="6" t="n"/>
      <c r="F470" s="50">
        <f>IF($E470="","",MIN($C470*2*$E470/Parameters!$B$4,Parameters!$B$10*$E470/Parameters!$B$4))</f>
        <v/>
      </c>
      <c r="G470" s="50">
        <f>IF($F470="","",MAX(0,$F470-Parameters!$B$9))</f>
        <v/>
      </c>
      <c r="H470" s="50">
        <f>IF($G470="","",$G470*Parameters!$B$6)</f>
        <v/>
      </c>
      <c r="I470" s="50">
        <f>IF($F470="","",$F470-$H470)</f>
        <v/>
      </c>
      <c r="J470" s="50">
        <f>IF($E470="","",($C470+$D470)*$E470/Parameters!$B$4)</f>
        <v/>
      </c>
      <c r="K470" s="50">
        <f>IF($E470="","",$I470+$J470)</f>
        <v/>
      </c>
    </row>
    <row r="471">
      <c r="A471" s="2" t="n"/>
      <c r="B471" s="2" t="n"/>
      <c r="C471" s="50" t="n"/>
      <c r="D471" s="50" t="n"/>
      <c r="E471" s="6" t="n"/>
      <c r="F471" s="50">
        <f>IF($E471="","",MIN($C471*2*$E471/Parameters!$B$4,Parameters!$B$10*$E471/Parameters!$B$4))</f>
        <v/>
      </c>
      <c r="G471" s="50">
        <f>IF($F471="","",MAX(0,$F471-Parameters!$B$9))</f>
        <v/>
      </c>
      <c r="H471" s="50">
        <f>IF($G471="","",$G471*Parameters!$B$6)</f>
        <v/>
      </c>
      <c r="I471" s="50">
        <f>IF($F471="","",$F471-$H471)</f>
        <v/>
      </c>
      <c r="J471" s="50">
        <f>IF($E471="","",($C471+$D471)*$E471/Parameters!$B$4)</f>
        <v/>
      </c>
      <c r="K471" s="50">
        <f>IF($E471="","",$I471+$J471)</f>
        <v/>
      </c>
    </row>
    <row r="472">
      <c r="A472" s="2" t="n"/>
      <c r="B472" s="2" t="n"/>
      <c r="C472" s="50" t="n"/>
      <c r="D472" s="50" t="n"/>
      <c r="E472" s="6" t="n"/>
      <c r="F472" s="50">
        <f>IF($E472="","",MIN($C472*2*$E472/Parameters!$B$4,Parameters!$B$10*$E472/Parameters!$B$4))</f>
        <v/>
      </c>
      <c r="G472" s="50">
        <f>IF($F472="","",MAX(0,$F472-Parameters!$B$9))</f>
        <v/>
      </c>
      <c r="H472" s="50">
        <f>IF($G472="","",$G472*Parameters!$B$6)</f>
        <v/>
      </c>
      <c r="I472" s="50">
        <f>IF($F472="","",$F472-$H472)</f>
        <v/>
      </c>
      <c r="J472" s="50">
        <f>IF($E472="","",($C472+$D472)*$E472/Parameters!$B$4)</f>
        <v/>
      </c>
      <c r="K472" s="50">
        <f>IF($E472="","",$I472+$J472)</f>
        <v/>
      </c>
    </row>
    <row r="473">
      <c r="A473" s="2" t="n"/>
      <c r="B473" s="2" t="n"/>
      <c r="C473" s="50" t="n"/>
      <c r="D473" s="50" t="n"/>
      <c r="E473" s="6" t="n"/>
      <c r="F473" s="50">
        <f>IF($E473="","",MIN($C473*2*$E473/Parameters!$B$4,Parameters!$B$10*$E473/Parameters!$B$4))</f>
        <v/>
      </c>
      <c r="G473" s="50">
        <f>IF($F473="","",MAX(0,$F473-Parameters!$B$9))</f>
        <v/>
      </c>
      <c r="H473" s="50">
        <f>IF($G473="","",$G473*Parameters!$B$6)</f>
        <v/>
      </c>
      <c r="I473" s="50">
        <f>IF($F473="","",$F473-$H473)</f>
        <v/>
      </c>
      <c r="J473" s="50">
        <f>IF($E473="","",($C473+$D473)*$E473/Parameters!$B$4)</f>
        <v/>
      </c>
      <c r="K473" s="50">
        <f>IF($E473="","",$I473+$J473)</f>
        <v/>
      </c>
    </row>
    <row r="474">
      <c r="A474" s="2" t="n"/>
      <c r="B474" s="2" t="n"/>
      <c r="C474" s="50" t="n"/>
      <c r="D474" s="50" t="n"/>
      <c r="E474" s="6" t="n"/>
      <c r="F474" s="50">
        <f>IF($E474="","",MIN($C474*2*$E474/Parameters!$B$4,Parameters!$B$10*$E474/Parameters!$B$4))</f>
        <v/>
      </c>
      <c r="G474" s="50">
        <f>IF($F474="","",MAX(0,$F474-Parameters!$B$9))</f>
        <v/>
      </c>
      <c r="H474" s="50">
        <f>IF($G474="","",$G474*Parameters!$B$6)</f>
        <v/>
      </c>
      <c r="I474" s="50">
        <f>IF($F474="","",$F474-$H474)</f>
        <v/>
      </c>
      <c r="J474" s="50">
        <f>IF($E474="","",($C474+$D474)*$E474/Parameters!$B$4)</f>
        <v/>
      </c>
      <c r="K474" s="50">
        <f>IF($E474="","",$I474+$J474)</f>
        <v/>
      </c>
    </row>
    <row r="475">
      <c r="A475" s="2" t="n"/>
      <c r="B475" s="2" t="n"/>
      <c r="C475" s="50" t="n"/>
      <c r="D475" s="50" t="n"/>
      <c r="E475" s="6" t="n"/>
      <c r="F475" s="50">
        <f>IF($E475="","",MIN($C475*2*$E475/Parameters!$B$4,Parameters!$B$10*$E475/Parameters!$B$4))</f>
        <v/>
      </c>
      <c r="G475" s="50">
        <f>IF($F475="","",MAX(0,$F475-Parameters!$B$9))</f>
        <v/>
      </c>
      <c r="H475" s="50">
        <f>IF($G475="","",$G475*Parameters!$B$6)</f>
        <v/>
      </c>
      <c r="I475" s="50">
        <f>IF($F475="","",$F475-$H475)</f>
        <v/>
      </c>
      <c r="J475" s="50">
        <f>IF($E475="","",($C475+$D475)*$E475/Parameters!$B$4)</f>
        <v/>
      </c>
      <c r="K475" s="50">
        <f>IF($E475="","",$I475+$J475)</f>
        <v/>
      </c>
    </row>
    <row r="476">
      <c r="A476" s="2" t="n"/>
      <c r="B476" s="2" t="n"/>
      <c r="C476" s="50" t="n"/>
      <c r="D476" s="50" t="n"/>
      <c r="E476" s="6" t="n"/>
      <c r="F476" s="50">
        <f>IF($E476="","",MIN($C476*2*$E476/Parameters!$B$4,Parameters!$B$10*$E476/Parameters!$B$4))</f>
        <v/>
      </c>
      <c r="G476" s="50">
        <f>IF($F476="","",MAX(0,$F476-Parameters!$B$9))</f>
        <v/>
      </c>
      <c r="H476" s="50">
        <f>IF($G476="","",$G476*Parameters!$B$6)</f>
        <v/>
      </c>
      <c r="I476" s="50">
        <f>IF($F476="","",$F476-$H476)</f>
        <v/>
      </c>
      <c r="J476" s="50">
        <f>IF($E476="","",($C476+$D476)*$E476/Parameters!$B$4)</f>
        <v/>
      </c>
      <c r="K476" s="50">
        <f>IF($E476="","",$I476+$J476)</f>
        <v/>
      </c>
    </row>
    <row r="477">
      <c r="A477" s="2" t="n"/>
      <c r="B477" s="2" t="n"/>
      <c r="C477" s="50" t="n"/>
      <c r="D477" s="50" t="n"/>
      <c r="E477" s="6" t="n"/>
      <c r="F477" s="50">
        <f>IF($E477="","",MIN($C477*2*$E477/Parameters!$B$4,Parameters!$B$10*$E477/Parameters!$B$4))</f>
        <v/>
      </c>
      <c r="G477" s="50">
        <f>IF($F477="","",MAX(0,$F477-Parameters!$B$9))</f>
        <v/>
      </c>
      <c r="H477" s="50">
        <f>IF($G477="","",$G477*Parameters!$B$6)</f>
        <v/>
      </c>
      <c r="I477" s="50">
        <f>IF($F477="","",$F477-$H477)</f>
        <v/>
      </c>
      <c r="J477" s="50">
        <f>IF($E477="","",($C477+$D477)*$E477/Parameters!$B$4)</f>
        <v/>
      </c>
      <c r="K477" s="50">
        <f>IF($E477="","",$I477+$J477)</f>
        <v/>
      </c>
    </row>
    <row r="478">
      <c r="A478" s="2" t="n"/>
      <c r="B478" s="2" t="n"/>
      <c r="C478" s="50" t="n"/>
      <c r="D478" s="50" t="n"/>
      <c r="E478" s="6" t="n"/>
      <c r="F478" s="50">
        <f>IF($E478="","",MIN($C478*2*$E478/Parameters!$B$4,Parameters!$B$10*$E478/Parameters!$B$4))</f>
        <v/>
      </c>
      <c r="G478" s="50">
        <f>IF($F478="","",MAX(0,$F478-Parameters!$B$9))</f>
        <v/>
      </c>
      <c r="H478" s="50">
        <f>IF($G478="","",$G478*Parameters!$B$6)</f>
        <v/>
      </c>
      <c r="I478" s="50">
        <f>IF($F478="","",$F478-$H478)</f>
        <v/>
      </c>
      <c r="J478" s="50">
        <f>IF($E478="","",($C478+$D478)*$E478/Parameters!$B$4)</f>
        <v/>
      </c>
      <c r="K478" s="50">
        <f>IF($E478="","",$I478+$J478)</f>
        <v/>
      </c>
    </row>
    <row r="479">
      <c r="A479" s="2" t="n"/>
      <c r="B479" s="2" t="n"/>
      <c r="C479" s="50" t="n"/>
      <c r="D479" s="50" t="n"/>
      <c r="E479" s="6" t="n"/>
      <c r="F479" s="50">
        <f>IF($E479="","",MIN($C479*2*$E479/Parameters!$B$4,Parameters!$B$10*$E479/Parameters!$B$4))</f>
        <v/>
      </c>
      <c r="G479" s="50">
        <f>IF($F479="","",MAX(0,$F479-Parameters!$B$9))</f>
        <v/>
      </c>
      <c r="H479" s="50">
        <f>IF($G479="","",$G479*Parameters!$B$6)</f>
        <v/>
      </c>
      <c r="I479" s="50">
        <f>IF($F479="","",$F479-$H479)</f>
        <v/>
      </c>
      <c r="J479" s="50">
        <f>IF($E479="","",($C479+$D479)*$E479/Parameters!$B$4)</f>
        <v/>
      </c>
      <c r="K479" s="50">
        <f>IF($E479="","",$I479+$J479)</f>
        <v/>
      </c>
    </row>
    <row r="480">
      <c r="A480" s="2" t="n"/>
      <c r="B480" s="2" t="n"/>
      <c r="C480" s="50" t="n"/>
      <c r="D480" s="50" t="n"/>
      <c r="E480" s="6" t="n"/>
      <c r="F480" s="50">
        <f>IF($E480="","",MIN($C480*2*$E480/Parameters!$B$4,Parameters!$B$10*$E480/Parameters!$B$4))</f>
        <v/>
      </c>
      <c r="G480" s="50">
        <f>IF($F480="","",MAX(0,$F480-Parameters!$B$9))</f>
        <v/>
      </c>
      <c r="H480" s="50">
        <f>IF($G480="","",$G480*Parameters!$B$6)</f>
        <v/>
      </c>
      <c r="I480" s="50">
        <f>IF($F480="","",$F480-$H480)</f>
        <v/>
      </c>
      <c r="J480" s="50">
        <f>IF($E480="","",($C480+$D480)*$E480/Parameters!$B$4)</f>
        <v/>
      </c>
      <c r="K480" s="50">
        <f>IF($E480="","",$I480+$J480)</f>
        <v/>
      </c>
    </row>
    <row r="481">
      <c r="A481" s="2" t="n"/>
      <c r="B481" s="2" t="n"/>
      <c r="C481" s="50" t="n"/>
      <c r="D481" s="50" t="n"/>
      <c r="E481" s="6" t="n"/>
      <c r="F481" s="50">
        <f>IF($E481="","",MIN($C481*2*$E481/Parameters!$B$4,Parameters!$B$10*$E481/Parameters!$B$4))</f>
        <v/>
      </c>
      <c r="G481" s="50">
        <f>IF($F481="","",MAX(0,$F481-Parameters!$B$9))</f>
        <v/>
      </c>
      <c r="H481" s="50">
        <f>IF($G481="","",$G481*Parameters!$B$6)</f>
        <v/>
      </c>
      <c r="I481" s="50">
        <f>IF($F481="","",$F481-$H481)</f>
        <v/>
      </c>
      <c r="J481" s="50">
        <f>IF($E481="","",($C481+$D481)*$E481/Parameters!$B$4)</f>
        <v/>
      </c>
      <c r="K481" s="50">
        <f>IF($E481="","",$I481+$J481)</f>
        <v/>
      </c>
    </row>
    <row r="482">
      <c r="A482" s="2" t="n"/>
      <c r="B482" s="2" t="n"/>
      <c r="C482" s="50" t="n"/>
      <c r="D482" s="50" t="n"/>
      <c r="E482" s="6" t="n"/>
      <c r="F482" s="50">
        <f>IF($E482="","",MIN($C482*2*$E482/Parameters!$B$4,Parameters!$B$10*$E482/Parameters!$B$4))</f>
        <v/>
      </c>
      <c r="G482" s="50">
        <f>IF($F482="","",MAX(0,$F482-Parameters!$B$9))</f>
        <v/>
      </c>
      <c r="H482" s="50">
        <f>IF($G482="","",$G482*Parameters!$B$6)</f>
        <v/>
      </c>
      <c r="I482" s="50">
        <f>IF($F482="","",$F482-$H482)</f>
        <v/>
      </c>
      <c r="J482" s="50">
        <f>IF($E482="","",($C482+$D482)*$E482/Parameters!$B$4)</f>
        <v/>
      </c>
      <c r="K482" s="50">
        <f>IF($E482="","",$I482+$J482)</f>
        <v/>
      </c>
    </row>
    <row r="483">
      <c r="A483" s="2" t="n"/>
      <c r="B483" s="2" t="n"/>
      <c r="C483" s="50" t="n"/>
      <c r="D483" s="50" t="n"/>
      <c r="E483" s="6" t="n"/>
      <c r="F483" s="50">
        <f>IF($E483="","",MIN($C483*2*$E483/Parameters!$B$4,Parameters!$B$10*$E483/Parameters!$B$4))</f>
        <v/>
      </c>
      <c r="G483" s="50">
        <f>IF($F483="","",MAX(0,$F483-Parameters!$B$9))</f>
        <v/>
      </c>
      <c r="H483" s="50">
        <f>IF($G483="","",$G483*Parameters!$B$6)</f>
        <v/>
      </c>
      <c r="I483" s="50">
        <f>IF($F483="","",$F483-$H483)</f>
        <v/>
      </c>
      <c r="J483" s="50">
        <f>IF($E483="","",($C483+$D483)*$E483/Parameters!$B$4)</f>
        <v/>
      </c>
      <c r="K483" s="50">
        <f>IF($E483="","",$I483+$J483)</f>
        <v/>
      </c>
    </row>
    <row r="484">
      <c r="A484" s="2" t="n"/>
      <c r="B484" s="2" t="n"/>
      <c r="C484" s="50" t="n"/>
      <c r="D484" s="50" t="n"/>
      <c r="E484" s="6" t="n"/>
      <c r="F484" s="50">
        <f>IF($E484="","",MIN($C484*2*$E484/Parameters!$B$4,Parameters!$B$10*$E484/Parameters!$B$4))</f>
        <v/>
      </c>
      <c r="G484" s="50">
        <f>IF($F484="","",MAX(0,$F484-Parameters!$B$9))</f>
        <v/>
      </c>
      <c r="H484" s="50">
        <f>IF($G484="","",$G484*Parameters!$B$6)</f>
        <v/>
      </c>
      <c r="I484" s="50">
        <f>IF($F484="","",$F484-$H484)</f>
        <v/>
      </c>
      <c r="J484" s="50">
        <f>IF($E484="","",($C484+$D484)*$E484/Parameters!$B$4)</f>
        <v/>
      </c>
      <c r="K484" s="50">
        <f>IF($E484="","",$I484+$J484)</f>
        <v/>
      </c>
    </row>
    <row r="485">
      <c r="A485" s="2" t="n"/>
      <c r="B485" s="2" t="n"/>
      <c r="C485" s="50" t="n"/>
      <c r="D485" s="50" t="n"/>
      <c r="E485" s="6" t="n"/>
      <c r="F485" s="50">
        <f>IF($E485="","",MIN($C485*2*$E485/Parameters!$B$4,Parameters!$B$10*$E485/Parameters!$B$4))</f>
        <v/>
      </c>
      <c r="G485" s="50">
        <f>IF($F485="","",MAX(0,$F485-Parameters!$B$9))</f>
        <v/>
      </c>
      <c r="H485" s="50">
        <f>IF($G485="","",$G485*Parameters!$B$6)</f>
        <v/>
      </c>
      <c r="I485" s="50">
        <f>IF($F485="","",$F485-$H485)</f>
        <v/>
      </c>
      <c r="J485" s="50">
        <f>IF($E485="","",($C485+$D485)*$E485/Parameters!$B$4)</f>
        <v/>
      </c>
      <c r="K485" s="50">
        <f>IF($E485="","",$I485+$J485)</f>
        <v/>
      </c>
    </row>
    <row r="486">
      <c r="A486" s="2" t="n"/>
      <c r="B486" s="2" t="n"/>
      <c r="C486" s="50" t="n"/>
      <c r="D486" s="50" t="n"/>
      <c r="E486" s="6" t="n"/>
      <c r="F486" s="50">
        <f>IF($E486="","",MIN($C486*2*$E486/Parameters!$B$4,Parameters!$B$10*$E486/Parameters!$B$4))</f>
        <v/>
      </c>
      <c r="G486" s="50">
        <f>IF($F486="","",MAX(0,$F486-Parameters!$B$9))</f>
        <v/>
      </c>
      <c r="H486" s="50">
        <f>IF($G486="","",$G486*Parameters!$B$6)</f>
        <v/>
      </c>
      <c r="I486" s="50">
        <f>IF($F486="","",$F486-$H486)</f>
        <v/>
      </c>
      <c r="J486" s="50">
        <f>IF($E486="","",($C486+$D486)*$E486/Parameters!$B$4)</f>
        <v/>
      </c>
      <c r="K486" s="50">
        <f>IF($E486="","",$I486+$J486)</f>
        <v/>
      </c>
    </row>
    <row r="487">
      <c r="A487" s="2" t="n"/>
      <c r="B487" s="2" t="n"/>
      <c r="C487" s="50" t="n"/>
      <c r="D487" s="50" t="n"/>
      <c r="E487" s="6" t="n"/>
      <c r="F487" s="50">
        <f>IF($E487="","",MIN($C487*2*$E487/Parameters!$B$4,Parameters!$B$10*$E487/Parameters!$B$4))</f>
        <v/>
      </c>
      <c r="G487" s="50">
        <f>IF($F487="","",MAX(0,$F487-Parameters!$B$9))</f>
        <v/>
      </c>
      <c r="H487" s="50">
        <f>IF($G487="","",$G487*Parameters!$B$6)</f>
        <v/>
      </c>
      <c r="I487" s="50">
        <f>IF($F487="","",$F487-$H487)</f>
        <v/>
      </c>
      <c r="J487" s="50">
        <f>IF($E487="","",($C487+$D487)*$E487/Parameters!$B$4)</f>
        <v/>
      </c>
      <c r="K487" s="50">
        <f>IF($E487="","",$I487+$J487)</f>
        <v/>
      </c>
    </row>
    <row r="488">
      <c r="A488" s="2" t="n"/>
      <c r="B488" s="2" t="n"/>
      <c r="C488" s="50" t="n"/>
      <c r="D488" s="50" t="n"/>
      <c r="E488" s="6" t="n"/>
      <c r="F488" s="50">
        <f>IF($E488="","",MIN($C488*2*$E488/Parameters!$B$4,Parameters!$B$10*$E488/Parameters!$B$4))</f>
        <v/>
      </c>
      <c r="G488" s="50">
        <f>IF($F488="","",MAX(0,$F488-Parameters!$B$9))</f>
        <v/>
      </c>
      <c r="H488" s="50">
        <f>IF($G488="","",$G488*Parameters!$B$6)</f>
        <v/>
      </c>
      <c r="I488" s="50">
        <f>IF($F488="","",$F488-$H488)</f>
        <v/>
      </c>
      <c r="J488" s="50">
        <f>IF($E488="","",($C488+$D488)*$E488/Parameters!$B$4)</f>
        <v/>
      </c>
      <c r="K488" s="50">
        <f>IF($E488="","",$I488+$J488)</f>
        <v/>
      </c>
    </row>
    <row r="489">
      <c r="A489" s="2" t="n"/>
      <c r="B489" s="2" t="n"/>
      <c r="C489" s="50" t="n"/>
      <c r="D489" s="50" t="n"/>
      <c r="E489" s="6" t="n"/>
      <c r="F489" s="50">
        <f>IF($E489="","",MIN($C489*2*$E489/Parameters!$B$4,Parameters!$B$10*$E489/Parameters!$B$4))</f>
        <v/>
      </c>
      <c r="G489" s="50">
        <f>IF($F489="","",MAX(0,$F489-Parameters!$B$9))</f>
        <v/>
      </c>
      <c r="H489" s="50">
        <f>IF($G489="","",$G489*Parameters!$B$6)</f>
        <v/>
      </c>
      <c r="I489" s="50">
        <f>IF($F489="","",$F489-$H489)</f>
        <v/>
      </c>
      <c r="J489" s="50">
        <f>IF($E489="","",($C489+$D489)*$E489/Parameters!$B$4)</f>
        <v/>
      </c>
      <c r="K489" s="50">
        <f>IF($E489="","",$I489+$J489)</f>
        <v/>
      </c>
    </row>
    <row r="490">
      <c r="A490" s="2" t="n"/>
      <c r="B490" s="2" t="n"/>
      <c r="C490" s="50" t="n"/>
      <c r="D490" s="50" t="n"/>
      <c r="E490" s="6" t="n"/>
      <c r="F490" s="50">
        <f>IF($E490="","",MIN($C490*2*$E490/Parameters!$B$4,Parameters!$B$10*$E490/Parameters!$B$4))</f>
        <v/>
      </c>
      <c r="G490" s="50">
        <f>IF($F490="","",MAX(0,$F490-Parameters!$B$9))</f>
        <v/>
      </c>
      <c r="H490" s="50">
        <f>IF($G490="","",$G490*Parameters!$B$6)</f>
        <v/>
      </c>
      <c r="I490" s="50">
        <f>IF($F490="","",$F490-$H490)</f>
        <v/>
      </c>
      <c r="J490" s="50">
        <f>IF($E490="","",($C490+$D490)*$E490/Parameters!$B$4)</f>
        <v/>
      </c>
      <c r="K490" s="50">
        <f>IF($E490="","",$I490+$J490)</f>
        <v/>
      </c>
    </row>
    <row r="491">
      <c r="A491" s="2" t="n"/>
      <c r="B491" s="2" t="n"/>
      <c r="C491" s="50" t="n"/>
      <c r="D491" s="50" t="n"/>
      <c r="E491" s="6" t="n"/>
      <c r="F491" s="50">
        <f>IF($E491="","",MIN($C491*2*$E491/Parameters!$B$4,Parameters!$B$10*$E491/Parameters!$B$4))</f>
        <v/>
      </c>
      <c r="G491" s="50">
        <f>IF($F491="","",MAX(0,$F491-Parameters!$B$9))</f>
        <v/>
      </c>
      <c r="H491" s="50">
        <f>IF($G491="","",$G491*Parameters!$B$6)</f>
        <v/>
      </c>
      <c r="I491" s="50">
        <f>IF($F491="","",$F491-$H491)</f>
        <v/>
      </c>
      <c r="J491" s="50">
        <f>IF($E491="","",($C491+$D491)*$E491/Parameters!$B$4)</f>
        <v/>
      </c>
      <c r="K491" s="50">
        <f>IF($E491="","",$I491+$J491)</f>
        <v/>
      </c>
    </row>
    <row r="492">
      <c r="A492" s="2" t="n"/>
      <c r="B492" s="2" t="n"/>
      <c r="C492" s="50" t="n"/>
      <c r="D492" s="50" t="n"/>
      <c r="E492" s="6" t="n"/>
      <c r="F492" s="50">
        <f>IF($E492="","",MIN($C492*2*$E492/Parameters!$B$4,Parameters!$B$10*$E492/Parameters!$B$4))</f>
        <v/>
      </c>
      <c r="G492" s="50">
        <f>IF($F492="","",MAX(0,$F492-Parameters!$B$9))</f>
        <v/>
      </c>
      <c r="H492" s="50">
        <f>IF($G492="","",$G492*Parameters!$B$6)</f>
        <v/>
      </c>
      <c r="I492" s="50">
        <f>IF($F492="","",$F492-$H492)</f>
        <v/>
      </c>
      <c r="J492" s="50">
        <f>IF($E492="","",($C492+$D492)*$E492/Parameters!$B$4)</f>
        <v/>
      </c>
      <c r="K492" s="50">
        <f>IF($E492="","",$I492+$J492)</f>
        <v/>
      </c>
    </row>
    <row r="493">
      <c r="A493" s="2" t="n"/>
      <c r="B493" s="2" t="n"/>
      <c r="C493" s="50" t="n"/>
      <c r="D493" s="50" t="n"/>
      <c r="E493" s="6" t="n"/>
      <c r="F493" s="50">
        <f>IF($E493="","",MIN($C493*2*$E493/Parameters!$B$4,Parameters!$B$10*$E493/Parameters!$B$4))</f>
        <v/>
      </c>
      <c r="G493" s="50">
        <f>IF($F493="","",MAX(0,$F493-Parameters!$B$9))</f>
        <v/>
      </c>
      <c r="H493" s="50">
        <f>IF($G493="","",$G493*Parameters!$B$6)</f>
        <v/>
      </c>
      <c r="I493" s="50">
        <f>IF($F493="","",$F493-$H493)</f>
        <v/>
      </c>
      <c r="J493" s="50">
        <f>IF($E493="","",($C493+$D493)*$E493/Parameters!$B$4)</f>
        <v/>
      </c>
      <c r="K493" s="50">
        <f>IF($E493="","",$I493+$J493)</f>
        <v/>
      </c>
    </row>
    <row r="494">
      <c r="A494" s="2" t="n"/>
      <c r="B494" s="2" t="n"/>
      <c r="C494" s="50" t="n"/>
      <c r="D494" s="50" t="n"/>
      <c r="E494" s="6" t="n"/>
      <c r="F494" s="50">
        <f>IF($E494="","",MIN($C494*2*$E494/Parameters!$B$4,Parameters!$B$10*$E494/Parameters!$B$4))</f>
        <v/>
      </c>
      <c r="G494" s="50">
        <f>IF($F494="","",MAX(0,$F494-Parameters!$B$9))</f>
        <v/>
      </c>
      <c r="H494" s="50">
        <f>IF($G494="","",$G494*Parameters!$B$6)</f>
        <v/>
      </c>
      <c r="I494" s="50">
        <f>IF($F494="","",$F494-$H494)</f>
        <v/>
      </c>
      <c r="J494" s="50">
        <f>IF($E494="","",($C494+$D494)*$E494/Parameters!$B$4)</f>
        <v/>
      </c>
      <c r="K494" s="50">
        <f>IF($E494="","",$I494+$J494)</f>
        <v/>
      </c>
    </row>
    <row r="495">
      <c r="A495" s="2" t="n"/>
      <c r="B495" s="2" t="n"/>
      <c r="C495" s="50" t="n"/>
      <c r="D495" s="50" t="n"/>
      <c r="E495" s="6" t="n"/>
      <c r="F495" s="50">
        <f>IF($E495="","",MIN($C495*2*$E495/Parameters!$B$4,Parameters!$B$10*$E495/Parameters!$B$4))</f>
        <v/>
      </c>
      <c r="G495" s="50">
        <f>IF($F495="","",MAX(0,$F495-Parameters!$B$9))</f>
        <v/>
      </c>
      <c r="H495" s="50">
        <f>IF($G495="","",$G495*Parameters!$B$6)</f>
        <v/>
      </c>
      <c r="I495" s="50">
        <f>IF($F495="","",$F495-$H495)</f>
        <v/>
      </c>
      <c r="J495" s="50">
        <f>IF($E495="","",($C495+$D495)*$E495/Parameters!$B$4)</f>
        <v/>
      </c>
      <c r="K495" s="50">
        <f>IF($E495="","",$I495+$J495)</f>
        <v/>
      </c>
    </row>
    <row r="496">
      <c r="A496" s="2" t="n"/>
      <c r="B496" s="2" t="n"/>
      <c r="C496" s="50" t="n"/>
      <c r="D496" s="50" t="n"/>
      <c r="E496" s="6" t="n"/>
      <c r="F496" s="50">
        <f>IF($E496="","",MIN($C496*2*$E496/Parameters!$B$4,Parameters!$B$10*$E496/Parameters!$B$4))</f>
        <v/>
      </c>
      <c r="G496" s="50">
        <f>IF($F496="","",MAX(0,$F496-Parameters!$B$9))</f>
        <v/>
      </c>
      <c r="H496" s="50">
        <f>IF($G496="","",$G496*Parameters!$B$6)</f>
        <v/>
      </c>
      <c r="I496" s="50">
        <f>IF($F496="","",$F496-$H496)</f>
        <v/>
      </c>
      <c r="J496" s="50">
        <f>IF($E496="","",($C496+$D496)*$E496/Parameters!$B$4)</f>
        <v/>
      </c>
      <c r="K496" s="50">
        <f>IF($E496="","",$I496+$J496)</f>
        <v/>
      </c>
    </row>
    <row r="497">
      <c r="A497" s="2" t="n"/>
      <c r="B497" s="2" t="n"/>
      <c r="C497" s="50" t="n"/>
      <c r="D497" s="50" t="n"/>
      <c r="E497" s="6" t="n"/>
      <c r="F497" s="50">
        <f>IF($E497="","",MIN($C497*2*$E497/Parameters!$B$4,Parameters!$B$10*$E497/Parameters!$B$4))</f>
        <v/>
      </c>
      <c r="G497" s="50">
        <f>IF($F497="","",MAX(0,$F497-Parameters!$B$9))</f>
        <v/>
      </c>
      <c r="H497" s="50">
        <f>IF($G497="","",$G497*Parameters!$B$6)</f>
        <v/>
      </c>
      <c r="I497" s="50">
        <f>IF($F497="","",$F497-$H497)</f>
        <v/>
      </c>
      <c r="J497" s="50">
        <f>IF($E497="","",($C497+$D497)*$E497/Parameters!$B$4)</f>
        <v/>
      </c>
      <c r="K497" s="50">
        <f>IF($E497="","",$I497+$J497)</f>
        <v/>
      </c>
    </row>
    <row r="498">
      <c r="A498" s="2" t="n"/>
      <c r="B498" s="2" t="n"/>
      <c r="C498" s="50" t="n"/>
      <c r="D498" s="50" t="n"/>
      <c r="E498" s="6" t="n"/>
      <c r="F498" s="50">
        <f>IF($E498="","",MIN($C498*2*$E498/Parameters!$B$4,Parameters!$B$10*$E498/Parameters!$B$4))</f>
        <v/>
      </c>
      <c r="G498" s="50">
        <f>IF($F498="","",MAX(0,$F498-Parameters!$B$9))</f>
        <v/>
      </c>
      <c r="H498" s="50">
        <f>IF($G498="","",$G498*Parameters!$B$6)</f>
        <v/>
      </c>
      <c r="I498" s="50">
        <f>IF($F498="","",$F498-$H498)</f>
        <v/>
      </c>
      <c r="J498" s="50">
        <f>IF($E498="","",($C498+$D498)*$E498/Parameters!$B$4)</f>
        <v/>
      </c>
      <c r="K498" s="50">
        <f>IF($E498="","",$I498+$J498)</f>
        <v/>
      </c>
    </row>
    <row r="499">
      <c r="A499" s="2" t="n"/>
      <c r="B499" s="2" t="n"/>
      <c r="C499" s="50" t="n"/>
      <c r="D499" s="50" t="n"/>
      <c r="E499" s="6" t="n"/>
      <c r="F499" s="50">
        <f>IF($E499="","",MIN($C499*2*$E499/Parameters!$B$4,Parameters!$B$10*$E499/Parameters!$B$4))</f>
        <v/>
      </c>
      <c r="G499" s="50">
        <f>IF($F499="","",MAX(0,$F499-Parameters!$B$9))</f>
        <v/>
      </c>
      <c r="H499" s="50">
        <f>IF($G499="","",$G499*Parameters!$B$6)</f>
        <v/>
      </c>
      <c r="I499" s="50">
        <f>IF($F499="","",$F499-$H499)</f>
        <v/>
      </c>
      <c r="J499" s="50">
        <f>IF($E499="","",($C499+$D499)*$E499/Parameters!$B$4)</f>
        <v/>
      </c>
      <c r="K499" s="50">
        <f>IF($E499="","",$I499+$J499)</f>
        <v/>
      </c>
    </row>
    <row r="500">
      <c r="A500" s="2" t="n"/>
      <c r="B500" s="2" t="n"/>
      <c r="C500" s="50" t="n"/>
      <c r="D500" s="50" t="n"/>
      <c r="E500" s="6" t="n"/>
      <c r="F500" s="50">
        <f>IF($E500="","",MIN($C500*2*$E500/Parameters!$B$4,Parameters!$B$10*$E500/Parameters!$B$4))</f>
        <v/>
      </c>
      <c r="G500" s="50">
        <f>IF($F500="","",MAX(0,$F500-Parameters!$B$9))</f>
        <v/>
      </c>
      <c r="H500" s="50">
        <f>IF($G500="","",$G500*Parameters!$B$6)</f>
        <v/>
      </c>
      <c r="I500" s="50">
        <f>IF($F500="","",$F500-$H500)</f>
        <v/>
      </c>
      <c r="J500" s="50">
        <f>IF($E500="","",($C500+$D500)*$E500/Parameters!$B$4)</f>
        <v/>
      </c>
      <c r="K500" s="50">
        <f>IF($E500="","",$I500+$J500)</f>
        <v/>
      </c>
    </row>
    <row r="501">
      <c r="C501" s="51" t="n"/>
      <c r="D501" s="51" t="n"/>
      <c r="F501" s="51" t="n"/>
      <c r="G501" s="51" t="n"/>
      <c r="H501" s="51" t="n"/>
      <c r="I501" s="51" t="n"/>
      <c r="J501" s="51" t="n"/>
      <c r="K501" s="51" t="n"/>
    </row>
    <row r="502">
      <c r="C502" s="51" t="n"/>
      <c r="D502" s="51" t="n"/>
      <c r="F502" s="51" t="n"/>
      <c r="G502" s="51" t="n"/>
      <c r="H502" s="51" t="n"/>
      <c r="I502" s="51" t="n"/>
      <c r="J502" s="51" t="n"/>
      <c r="K502" s="51" t="n"/>
    </row>
    <row r="503">
      <c r="C503" s="51" t="n"/>
      <c r="D503" s="51" t="n"/>
      <c r="F503" s="51" t="n"/>
      <c r="G503" s="51" t="n"/>
      <c r="H503" s="51" t="n"/>
      <c r="I503" s="51" t="n"/>
      <c r="J503" s="51" t="n"/>
      <c r="K503" s="51" t="n"/>
    </row>
    <row r="504">
      <c r="C504" s="51" t="n"/>
      <c r="D504" s="51" t="n"/>
      <c r="F504" s="51" t="n"/>
      <c r="G504" s="51" t="n"/>
      <c r="H504" s="51" t="n"/>
      <c r="I504" s="51" t="n"/>
      <c r="J504" s="51" t="n"/>
      <c r="K504" s="51" t="n"/>
    </row>
    <row r="505">
      <c r="C505" s="51" t="n"/>
      <c r="D505" s="51" t="n"/>
      <c r="F505" s="51" t="n"/>
      <c r="G505" s="51" t="n"/>
      <c r="H505" s="51" t="n"/>
      <c r="I505" s="51" t="n"/>
      <c r="J505" s="51" t="n"/>
      <c r="K505" s="51" t="n"/>
    </row>
    <row r="506">
      <c r="C506" s="51" t="n"/>
      <c r="D506" s="51" t="n"/>
      <c r="F506" s="51" t="n"/>
      <c r="G506" s="51" t="n"/>
      <c r="H506" s="51" t="n"/>
      <c r="I506" s="51" t="n"/>
      <c r="J506" s="51" t="n"/>
      <c r="K506" s="51" t="n"/>
    </row>
    <row r="507">
      <c r="C507" s="51" t="n"/>
      <c r="D507" s="51" t="n"/>
      <c r="F507" s="51" t="n"/>
      <c r="G507" s="51" t="n"/>
      <c r="H507" s="51" t="n"/>
      <c r="I507" s="51" t="n"/>
      <c r="J507" s="51" t="n"/>
      <c r="K507" s="51" t="n"/>
    </row>
    <row r="508">
      <c r="C508" s="51" t="n"/>
      <c r="D508" s="51" t="n"/>
      <c r="F508" s="51" t="n"/>
      <c r="G508" s="51" t="n"/>
      <c r="H508" s="51" t="n"/>
      <c r="I508" s="51" t="n"/>
      <c r="J508" s="51" t="n"/>
      <c r="K508" s="51" t="n"/>
    </row>
    <row r="509">
      <c r="C509" s="51" t="n"/>
      <c r="D509" s="51" t="n"/>
      <c r="F509" s="51" t="n"/>
      <c r="G509" s="51" t="n"/>
      <c r="H509" s="51" t="n"/>
      <c r="I509" s="51" t="n"/>
      <c r="J509" s="51" t="n"/>
      <c r="K509" s="51" t="n"/>
    </row>
    <row r="510">
      <c r="C510" s="51" t="n"/>
      <c r="D510" s="51" t="n"/>
      <c r="F510" s="51" t="n"/>
      <c r="G510" s="51" t="n"/>
      <c r="H510" s="51" t="n"/>
      <c r="I510" s="51" t="n"/>
      <c r="J510" s="51" t="n"/>
      <c r="K510" s="51" t="n"/>
    </row>
    <row r="511">
      <c r="C511" s="51" t="n"/>
      <c r="D511" s="51" t="n"/>
      <c r="F511" s="51" t="n"/>
      <c r="G511" s="51" t="n"/>
      <c r="H511" s="51" t="n"/>
      <c r="I511" s="51" t="n"/>
      <c r="J511" s="51" t="n"/>
      <c r="K511" s="51" t="n"/>
    </row>
    <row r="512">
      <c r="C512" s="51" t="n"/>
      <c r="D512" s="51" t="n"/>
      <c r="F512" s="51" t="n"/>
      <c r="G512" s="51" t="n"/>
      <c r="H512" s="51" t="n"/>
      <c r="I512" s="51" t="n"/>
      <c r="J512" s="51" t="n"/>
      <c r="K512" s="51" t="n"/>
    </row>
    <row r="513">
      <c r="C513" s="51" t="n"/>
      <c r="D513" s="51" t="n"/>
      <c r="F513" s="51" t="n"/>
      <c r="G513" s="51" t="n"/>
      <c r="H513" s="51" t="n"/>
      <c r="I513" s="51" t="n"/>
      <c r="J513" s="51" t="n"/>
      <c r="K513" s="51" t="n"/>
    </row>
    <row r="514">
      <c r="C514" s="51" t="n"/>
      <c r="D514" s="51" t="n"/>
      <c r="F514" s="51" t="n"/>
      <c r="G514" s="51" t="n"/>
      <c r="H514" s="51" t="n"/>
      <c r="I514" s="51" t="n"/>
      <c r="J514" s="51" t="n"/>
      <c r="K514" s="51" t="n"/>
    </row>
    <row r="515">
      <c r="C515" s="51" t="n"/>
      <c r="D515" s="51" t="n"/>
      <c r="F515" s="51" t="n"/>
      <c r="G515" s="51" t="n"/>
      <c r="H515" s="51" t="n"/>
      <c r="I515" s="51" t="n"/>
      <c r="J515" s="51" t="n"/>
      <c r="K515" s="51" t="n"/>
    </row>
    <row r="516">
      <c r="C516" s="51" t="n"/>
      <c r="D516" s="51" t="n"/>
      <c r="F516" s="51" t="n"/>
      <c r="G516" s="51" t="n"/>
      <c r="H516" s="51" t="n"/>
      <c r="I516" s="51" t="n"/>
      <c r="J516" s="51" t="n"/>
      <c r="K516" s="51" t="n"/>
    </row>
    <row r="517">
      <c r="C517" s="51" t="n"/>
      <c r="D517" s="51" t="n"/>
      <c r="F517" s="51" t="n"/>
      <c r="G517" s="51" t="n"/>
      <c r="H517" s="51" t="n"/>
      <c r="I517" s="51" t="n"/>
      <c r="J517" s="51" t="n"/>
      <c r="K517" s="51" t="n"/>
    </row>
    <row r="518">
      <c r="C518" s="51" t="n"/>
      <c r="D518" s="51" t="n"/>
      <c r="F518" s="51" t="n"/>
      <c r="G518" s="51" t="n"/>
      <c r="H518" s="51" t="n"/>
      <c r="I518" s="51" t="n"/>
      <c r="J518" s="51" t="n"/>
      <c r="K518" s="51" t="n"/>
    </row>
    <row r="519">
      <c r="C519" s="51" t="n"/>
      <c r="D519" s="51" t="n"/>
      <c r="F519" s="51" t="n"/>
      <c r="G519" s="51" t="n"/>
      <c r="H519" s="51" t="n"/>
      <c r="I519" s="51" t="n"/>
      <c r="J519" s="51" t="n"/>
      <c r="K519" s="51" t="n"/>
    </row>
    <row r="520">
      <c r="C520" s="51" t="n"/>
      <c r="D520" s="51" t="n"/>
      <c r="F520" s="51" t="n"/>
      <c r="G520" s="51" t="n"/>
      <c r="H520" s="51" t="n"/>
      <c r="I520" s="51" t="n"/>
      <c r="J520" s="51" t="n"/>
      <c r="K520" s="51" t="n"/>
    </row>
    <row r="521">
      <c r="C521" s="51" t="n"/>
      <c r="D521" s="51" t="n"/>
      <c r="F521" s="51" t="n"/>
      <c r="G521" s="51" t="n"/>
      <c r="H521" s="51" t="n"/>
      <c r="I521" s="51" t="n"/>
      <c r="J521" s="51" t="n"/>
      <c r="K521" s="51" t="n"/>
    </row>
    <row r="522">
      <c r="C522" s="51" t="n"/>
      <c r="D522" s="51" t="n"/>
      <c r="F522" s="51" t="n"/>
      <c r="G522" s="51" t="n"/>
      <c r="H522" s="51" t="n"/>
      <c r="I522" s="51" t="n"/>
      <c r="J522" s="51" t="n"/>
      <c r="K522" s="51" t="n"/>
    </row>
    <row r="523">
      <c r="C523" s="51" t="n"/>
      <c r="D523" s="51" t="n"/>
      <c r="F523" s="51" t="n"/>
      <c r="G523" s="51" t="n"/>
      <c r="H523" s="51" t="n"/>
      <c r="I523" s="51" t="n"/>
      <c r="J523" s="51" t="n"/>
      <c r="K523" s="51" t="n"/>
    </row>
    <row r="524">
      <c r="C524" s="51" t="n"/>
      <c r="D524" s="51" t="n"/>
      <c r="F524" s="51" t="n"/>
      <c r="G524" s="51" t="n"/>
      <c r="H524" s="51" t="n"/>
      <c r="I524" s="51" t="n"/>
      <c r="J524" s="51" t="n"/>
      <c r="K524" s="51" t="n"/>
    </row>
    <row r="525">
      <c r="C525" s="51" t="n"/>
      <c r="D525" s="51" t="n"/>
      <c r="F525" s="51" t="n"/>
      <c r="G525" s="51" t="n"/>
      <c r="H525" s="51" t="n"/>
      <c r="I525" s="51" t="n"/>
      <c r="J525" s="51" t="n"/>
      <c r="K525" s="51" t="n"/>
    </row>
    <row r="526">
      <c r="C526" s="51" t="n"/>
      <c r="D526" s="51" t="n"/>
      <c r="F526" s="51" t="n"/>
      <c r="G526" s="51" t="n"/>
      <c r="H526" s="51" t="n"/>
      <c r="I526" s="51" t="n"/>
      <c r="J526" s="51" t="n"/>
      <c r="K526" s="51" t="n"/>
    </row>
    <row r="527">
      <c r="C527" s="51" t="n"/>
      <c r="D527" s="51" t="n"/>
      <c r="F527" s="51" t="n"/>
      <c r="G527" s="51" t="n"/>
      <c r="H527" s="51" t="n"/>
      <c r="I527" s="51" t="n"/>
      <c r="J527" s="51" t="n"/>
      <c r="K527" s="51" t="n"/>
    </row>
    <row r="528">
      <c r="C528" s="51" t="n"/>
      <c r="D528" s="51" t="n"/>
      <c r="F528" s="51" t="n"/>
      <c r="G528" s="51" t="n"/>
      <c r="H528" s="51" t="n"/>
      <c r="I528" s="51" t="n"/>
      <c r="J528" s="51" t="n"/>
      <c r="K528" s="51" t="n"/>
    </row>
    <row r="529">
      <c r="C529" s="51" t="n"/>
      <c r="D529" s="51" t="n"/>
      <c r="F529" s="51" t="n"/>
      <c r="G529" s="51" t="n"/>
      <c r="H529" s="51" t="n"/>
      <c r="I529" s="51" t="n"/>
      <c r="J529" s="51" t="n"/>
      <c r="K529" s="51" t="n"/>
    </row>
    <row r="530">
      <c r="C530" s="51" t="n"/>
      <c r="D530" s="51" t="n"/>
      <c r="F530" s="51" t="n"/>
      <c r="G530" s="51" t="n"/>
      <c r="H530" s="51" t="n"/>
      <c r="I530" s="51" t="n"/>
      <c r="J530" s="51" t="n"/>
      <c r="K530" s="51" t="n"/>
    </row>
    <row r="531">
      <c r="C531" s="51" t="n"/>
      <c r="D531" s="51" t="n"/>
      <c r="F531" s="51" t="n"/>
      <c r="G531" s="51" t="n"/>
      <c r="H531" s="51" t="n"/>
      <c r="I531" s="51" t="n"/>
      <c r="J531" s="51" t="n"/>
      <c r="K531" s="51" t="n"/>
    </row>
    <row r="532">
      <c r="C532" s="51" t="n"/>
      <c r="D532" s="51" t="n"/>
      <c r="F532" s="51" t="n"/>
      <c r="G532" s="51" t="n"/>
      <c r="H532" s="51" t="n"/>
      <c r="I532" s="51" t="n"/>
      <c r="J532" s="51" t="n"/>
      <c r="K532" s="51" t="n"/>
    </row>
    <row r="533">
      <c r="C533" s="51" t="n"/>
      <c r="D533" s="51" t="n"/>
      <c r="F533" s="51" t="n"/>
      <c r="G533" s="51" t="n"/>
      <c r="H533" s="51" t="n"/>
      <c r="I533" s="51" t="n"/>
      <c r="J533" s="51" t="n"/>
      <c r="K533" s="51" t="n"/>
    </row>
    <row r="534">
      <c r="C534" s="51" t="n"/>
      <c r="D534" s="51" t="n"/>
      <c r="F534" s="51" t="n"/>
      <c r="G534" s="51" t="n"/>
      <c r="H534" s="51" t="n"/>
      <c r="I534" s="51" t="n"/>
      <c r="J534" s="51" t="n"/>
      <c r="K534" s="51" t="n"/>
    </row>
    <row r="535">
      <c r="C535" s="51" t="n"/>
      <c r="D535" s="51" t="n"/>
      <c r="F535" s="51" t="n"/>
      <c r="G535" s="51" t="n"/>
      <c r="H535" s="51" t="n"/>
      <c r="I535" s="51" t="n"/>
      <c r="J535" s="51" t="n"/>
      <c r="K535" s="51" t="n"/>
    </row>
    <row r="536">
      <c r="C536" s="51" t="n"/>
      <c r="D536" s="51" t="n"/>
      <c r="F536" s="51" t="n"/>
      <c r="G536" s="51" t="n"/>
      <c r="H536" s="51" t="n"/>
      <c r="I536" s="51" t="n"/>
      <c r="J536" s="51" t="n"/>
      <c r="K536" s="51" t="n"/>
    </row>
    <row r="537">
      <c r="C537" s="51" t="n"/>
      <c r="D537" s="51" t="n"/>
      <c r="F537" s="51" t="n"/>
      <c r="G537" s="51" t="n"/>
      <c r="H537" s="51" t="n"/>
      <c r="I537" s="51" t="n"/>
      <c r="J537" s="51" t="n"/>
      <c r="K537" s="51" t="n"/>
    </row>
    <row r="538">
      <c r="C538" s="51" t="n"/>
      <c r="D538" s="51" t="n"/>
      <c r="F538" s="51" t="n"/>
      <c r="G538" s="51" t="n"/>
      <c r="H538" s="51" t="n"/>
      <c r="I538" s="51" t="n"/>
      <c r="J538" s="51" t="n"/>
      <c r="K538" s="51" t="n"/>
    </row>
    <row r="539">
      <c r="C539" s="51" t="n"/>
      <c r="D539" s="51" t="n"/>
      <c r="F539" s="51" t="n"/>
      <c r="G539" s="51" t="n"/>
      <c r="H539" s="51" t="n"/>
      <c r="I539" s="51" t="n"/>
      <c r="J539" s="51" t="n"/>
      <c r="K539" s="51" t="n"/>
    </row>
    <row r="540">
      <c r="C540" s="51" t="n"/>
      <c r="D540" s="51" t="n"/>
      <c r="F540" s="51" t="n"/>
      <c r="G540" s="51" t="n"/>
      <c r="H540" s="51" t="n"/>
      <c r="I540" s="51" t="n"/>
      <c r="J540" s="51" t="n"/>
      <c r="K540" s="51" t="n"/>
    </row>
    <row r="541">
      <c r="C541" s="51" t="n"/>
      <c r="D541" s="51" t="n"/>
      <c r="F541" s="51" t="n"/>
      <c r="G541" s="51" t="n"/>
      <c r="H541" s="51" t="n"/>
      <c r="I541" s="51" t="n"/>
      <c r="J541" s="51" t="n"/>
      <c r="K541" s="51" t="n"/>
    </row>
    <row r="542">
      <c r="C542" s="51" t="n"/>
      <c r="D542" s="51" t="n"/>
      <c r="F542" s="51" t="n"/>
      <c r="G542" s="51" t="n"/>
      <c r="H542" s="51" t="n"/>
      <c r="I542" s="51" t="n"/>
      <c r="J542" s="51" t="n"/>
      <c r="K542" s="51" t="n"/>
    </row>
    <row r="543">
      <c r="C543" s="51" t="n"/>
      <c r="D543" s="51" t="n"/>
      <c r="F543" s="51" t="n"/>
      <c r="G543" s="51" t="n"/>
      <c r="H543" s="51" t="n"/>
      <c r="I543" s="51" t="n"/>
      <c r="J543" s="51" t="n"/>
      <c r="K543" s="51" t="n"/>
    </row>
    <row r="544">
      <c r="C544" s="51" t="n"/>
      <c r="D544" s="51" t="n"/>
      <c r="F544" s="51" t="n"/>
      <c r="G544" s="51" t="n"/>
      <c r="H544" s="51" t="n"/>
      <c r="I544" s="51" t="n"/>
      <c r="J544" s="51" t="n"/>
      <c r="K544" s="51" t="n"/>
    </row>
    <row r="545">
      <c r="C545" s="51" t="n"/>
      <c r="D545" s="51" t="n"/>
      <c r="F545" s="51" t="n"/>
      <c r="G545" s="51" t="n"/>
      <c r="H545" s="51" t="n"/>
      <c r="I545" s="51" t="n"/>
      <c r="J545" s="51" t="n"/>
      <c r="K545" s="51" t="n"/>
    </row>
    <row r="546">
      <c r="C546" s="51" t="n"/>
      <c r="D546" s="51" t="n"/>
      <c r="F546" s="51" t="n"/>
      <c r="G546" s="51" t="n"/>
      <c r="H546" s="51" t="n"/>
      <c r="I546" s="51" t="n"/>
      <c r="J546" s="51" t="n"/>
      <c r="K546" s="51" t="n"/>
    </row>
    <row r="547">
      <c r="C547" s="51" t="n"/>
      <c r="D547" s="51" t="n"/>
      <c r="F547" s="51" t="n"/>
      <c r="G547" s="51" t="n"/>
      <c r="H547" s="51" t="n"/>
      <c r="I547" s="51" t="n"/>
      <c r="J547" s="51" t="n"/>
      <c r="K547" s="51" t="n"/>
    </row>
    <row r="548">
      <c r="C548" s="51" t="n"/>
      <c r="D548" s="51" t="n"/>
      <c r="F548" s="51" t="n"/>
      <c r="G548" s="51" t="n"/>
      <c r="H548" s="51" t="n"/>
      <c r="I548" s="51" t="n"/>
      <c r="J548" s="51" t="n"/>
      <c r="K548" s="51" t="n"/>
    </row>
    <row r="549">
      <c r="C549" s="51" t="n"/>
      <c r="D549" s="51" t="n"/>
      <c r="F549" s="51" t="n"/>
      <c r="G549" s="51" t="n"/>
      <c r="H549" s="51" t="n"/>
      <c r="I549" s="51" t="n"/>
      <c r="J549" s="51" t="n"/>
      <c r="K549" s="51" t="n"/>
    </row>
    <row r="550">
      <c r="C550" s="51" t="n"/>
      <c r="D550" s="51" t="n"/>
      <c r="F550" s="51" t="n"/>
      <c r="G550" s="51" t="n"/>
      <c r="H550" s="51" t="n"/>
      <c r="I550" s="51" t="n"/>
      <c r="J550" s="51" t="n"/>
      <c r="K550" s="51" t="n"/>
    </row>
    <row r="551">
      <c r="C551" s="51" t="n"/>
      <c r="D551" s="51" t="n"/>
      <c r="F551" s="51" t="n"/>
      <c r="G551" s="51" t="n"/>
      <c r="H551" s="51" t="n"/>
      <c r="I551" s="51" t="n"/>
      <c r="J551" s="51" t="n"/>
      <c r="K551" s="51" t="n"/>
    </row>
    <row r="552">
      <c r="C552" s="51" t="n"/>
      <c r="D552" s="51" t="n"/>
      <c r="F552" s="51" t="n"/>
      <c r="G552" s="51" t="n"/>
      <c r="H552" s="51" t="n"/>
      <c r="I552" s="51" t="n"/>
      <c r="J552" s="51" t="n"/>
      <c r="K552" s="51" t="n"/>
    </row>
    <row r="553">
      <c r="C553" s="51" t="n"/>
      <c r="D553" s="51" t="n"/>
      <c r="F553" s="51" t="n"/>
      <c r="G553" s="51" t="n"/>
      <c r="H553" s="51" t="n"/>
      <c r="I553" s="51" t="n"/>
      <c r="J553" s="51" t="n"/>
      <c r="K553" s="51" t="n"/>
    </row>
    <row r="554">
      <c r="C554" s="51" t="n"/>
      <c r="D554" s="51" t="n"/>
      <c r="F554" s="51" t="n"/>
      <c r="G554" s="51" t="n"/>
      <c r="H554" s="51" t="n"/>
      <c r="I554" s="51" t="n"/>
      <c r="J554" s="51" t="n"/>
      <c r="K554" s="51" t="n"/>
    </row>
    <row r="555">
      <c r="C555" s="51" t="n"/>
      <c r="D555" s="51" t="n"/>
      <c r="F555" s="51" t="n"/>
      <c r="G555" s="51" t="n"/>
      <c r="H555" s="51" t="n"/>
      <c r="I555" s="51" t="n"/>
      <c r="J555" s="51" t="n"/>
      <c r="K555" s="51" t="n"/>
    </row>
    <row r="556">
      <c r="C556" s="51" t="n"/>
      <c r="D556" s="51" t="n"/>
      <c r="F556" s="51" t="n"/>
      <c r="G556" s="51" t="n"/>
      <c r="H556" s="51" t="n"/>
      <c r="I556" s="51" t="n"/>
      <c r="J556" s="51" t="n"/>
      <c r="K556" s="51" t="n"/>
    </row>
    <row r="557">
      <c r="C557" s="51" t="n"/>
      <c r="D557" s="51" t="n"/>
      <c r="F557" s="51" t="n"/>
      <c r="G557" s="51" t="n"/>
      <c r="H557" s="51" t="n"/>
      <c r="I557" s="51" t="n"/>
      <c r="J557" s="51" t="n"/>
      <c r="K557" s="51" t="n"/>
    </row>
    <row r="558">
      <c r="C558" s="51" t="n"/>
      <c r="D558" s="51" t="n"/>
      <c r="F558" s="51" t="n"/>
      <c r="G558" s="51" t="n"/>
      <c r="H558" s="51" t="n"/>
      <c r="I558" s="51" t="n"/>
      <c r="J558" s="51" t="n"/>
      <c r="K558" s="51" t="n"/>
    </row>
    <row r="559">
      <c r="C559" s="51" t="n"/>
      <c r="D559" s="51" t="n"/>
      <c r="F559" s="51" t="n"/>
      <c r="G559" s="51" t="n"/>
      <c r="H559" s="51" t="n"/>
      <c r="I559" s="51" t="n"/>
      <c r="J559" s="51" t="n"/>
      <c r="K559" s="51" t="n"/>
    </row>
    <row r="560">
      <c r="C560" s="51" t="n"/>
      <c r="D560" s="51" t="n"/>
      <c r="F560" s="51" t="n"/>
      <c r="G560" s="51" t="n"/>
      <c r="H560" s="51" t="n"/>
      <c r="I560" s="51" t="n"/>
      <c r="J560" s="51" t="n"/>
      <c r="K560" s="51" t="n"/>
    </row>
    <row r="561">
      <c r="C561" s="51" t="n"/>
      <c r="D561" s="51" t="n"/>
      <c r="F561" s="51" t="n"/>
      <c r="G561" s="51" t="n"/>
      <c r="H561" s="51" t="n"/>
      <c r="I561" s="51" t="n"/>
      <c r="J561" s="51" t="n"/>
      <c r="K561" s="51" t="n"/>
    </row>
    <row r="562">
      <c r="C562" s="51" t="n"/>
      <c r="D562" s="51" t="n"/>
      <c r="F562" s="51" t="n"/>
      <c r="G562" s="51" t="n"/>
      <c r="H562" s="51" t="n"/>
      <c r="I562" s="51" t="n"/>
      <c r="J562" s="51" t="n"/>
      <c r="K562" s="51" t="n"/>
    </row>
    <row r="563">
      <c r="C563" s="51" t="n"/>
      <c r="D563" s="51" t="n"/>
      <c r="F563" s="51" t="n"/>
      <c r="G563" s="51" t="n"/>
      <c r="H563" s="51" t="n"/>
      <c r="I563" s="51" t="n"/>
      <c r="J563" s="51" t="n"/>
      <c r="K563" s="51" t="n"/>
    </row>
    <row r="564">
      <c r="C564" s="51" t="n"/>
      <c r="D564" s="51" t="n"/>
      <c r="F564" s="51" t="n"/>
      <c r="G564" s="51" t="n"/>
      <c r="H564" s="51" t="n"/>
      <c r="I564" s="51" t="n"/>
      <c r="J564" s="51" t="n"/>
      <c r="K564" s="51" t="n"/>
    </row>
    <row r="565">
      <c r="C565" s="51" t="n"/>
      <c r="D565" s="51" t="n"/>
      <c r="F565" s="51" t="n"/>
      <c r="G565" s="51" t="n"/>
      <c r="H565" s="51" t="n"/>
      <c r="I565" s="51" t="n"/>
      <c r="J565" s="51" t="n"/>
      <c r="K565" s="51" t="n"/>
    </row>
    <row r="566">
      <c r="C566" s="51" t="n"/>
      <c r="D566" s="51" t="n"/>
      <c r="F566" s="51" t="n"/>
      <c r="G566" s="51" t="n"/>
      <c r="H566" s="51" t="n"/>
      <c r="I566" s="51" t="n"/>
      <c r="J566" s="51" t="n"/>
      <c r="K566" s="51" t="n"/>
    </row>
    <row r="567">
      <c r="C567" s="51" t="n"/>
      <c r="D567" s="51" t="n"/>
      <c r="F567" s="51" t="n"/>
      <c r="G567" s="51" t="n"/>
      <c r="H567" s="51" t="n"/>
      <c r="I567" s="51" t="n"/>
      <c r="J567" s="51" t="n"/>
      <c r="K567" s="51" t="n"/>
    </row>
    <row r="568">
      <c r="C568" s="51" t="n"/>
      <c r="D568" s="51" t="n"/>
      <c r="F568" s="51" t="n"/>
      <c r="G568" s="51" t="n"/>
      <c r="H568" s="51" t="n"/>
      <c r="I568" s="51" t="n"/>
      <c r="J568" s="51" t="n"/>
      <c r="K568" s="51" t="n"/>
    </row>
    <row r="569">
      <c r="C569" s="51" t="n"/>
      <c r="D569" s="51" t="n"/>
      <c r="F569" s="51" t="n"/>
      <c r="G569" s="51" t="n"/>
      <c r="H569" s="51" t="n"/>
      <c r="I569" s="51" t="n"/>
      <c r="J569" s="51" t="n"/>
      <c r="K569" s="51" t="n"/>
    </row>
    <row r="570">
      <c r="C570" s="51" t="n"/>
      <c r="D570" s="51" t="n"/>
      <c r="F570" s="51" t="n"/>
      <c r="G570" s="51" t="n"/>
      <c r="H570" s="51" t="n"/>
      <c r="I570" s="51" t="n"/>
      <c r="J570" s="51" t="n"/>
      <c r="K570" s="51" t="n"/>
    </row>
    <row r="571">
      <c r="C571" s="51" t="n"/>
      <c r="D571" s="51" t="n"/>
      <c r="F571" s="51" t="n"/>
      <c r="G571" s="51" t="n"/>
      <c r="H571" s="51" t="n"/>
      <c r="I571" s="51" t="n"/>
      <c r="J571" s="51" t="n"/>
      <c r="K571" s="51" t="n"/>
    </row>
    <row r="572">
      <c r="C572" s="51" t="n"/>
      <c r="D572" s="51" t="n"/>
      <c r="F572" s="51" t="n"/>
      <c r="G572" s="51" t="n"/>
      <c r="H572" s="51" t="n"/>
      <c r="I572" s="51" t="n"/>
      <c r="J572" s="51" t="n"/>
      <c r="K572" s="51" t="n"/>
    </row>
    <row r="573">
      <c r="C573" s="51" t="n"/>
      <c r="D573" s="51" t="n"/>
      <c r="F573" s="51" t="n"/>
      <c r="G573" s="51" t="n"/>
      <c r="H573" s="51" t="n"/>
      <c r="I573" s="51" t="n"/>
      <c r="J573" s="51" t="n"/>
      <c r="K573" s="51" t="n"/>
    </row>
    <row r="574">
      <c r="C574" s="51" t="n"/>
      <c r="D574" s="51" t="n"/>
      <c r="F574" s="51" t="n"/>
      <c r="G574" s="51" t="n"/>
      <c r="H574" s="51" t="n"/>
      <c r="I574" s="51" t="n"/>
      <c r="J574" s="51" t="n"/>
      <c r="K574" s="51" t="n"/>
    </row>
    <row r="575">
      <c r="C575" s="51" t="n"/>
      <c r="D575" s="51" t="n"/>
      <c r="F575" s="51" t="n"/>
      <c r="G575" s="51" t="n"/>
      <c r="H575" s="51" t="n"/>
      <c r="I575" s="51" t="n"/>
      <c r="J575" s="51" t="n"/>
      <c r="K575" s="51" t="n"/>
    </row>
    <row r="576">
      <c r="C576" s="51" t="n"/>
      <c r="D576" s="51" t="n"/>
      <c r="F576" s="51" t="n"/>
      <c r="G576" s="51" t="n"/>
      <c r="H576" s="51" t="n"/>
      <c r="I576" s="51" t="n"/>
      <c r="J576" s="51" t="n"/>
      <c r="K576" s="51" t="n"/>
    </row>
    <row r="577">
      <c r="C577" s="51" t="n"/>
      <c r="D577" s="51" t="n"/>
      <c r="F577" s="51" t="n"/>
      <c r="G577" s="51" t="n"/>
      <c r="H577" s="51" t="n"/>
      <c r="I577" s="51" t="n"/>
      <c r="J577" s="51" t="n"/>
      <c r="K577" s="51" t="n"/>
    </row>
    <row r="578">
      <c r="C578" s="51" t="n"/>
      <c r="D578" s="51" t="n"/>
      <c r="F578" s="51" t="n"/>
      <c r="G578" s="51" t="n"/>
      <c r="H578" s="51" t="n"/>
      <c r="I578" s="51" t="n"/>
      <c r="J578" s="51" t="n"/>
      <c r="K578" s="51" t="n"/>
    </row>
    <row r="579">
      <c r="C579" s="51" t="n"/>
      <c r="D579" s="51" t="n"/>
      <c r="F579" s="51" t="n"/>
      <c r="G579" s="51" t="n"/>
      <c r="H579" s="51" t="n"/>
      <c r="I579" s="51" t="n"/>
      <c r="J579" s="51" t="n"/>
      <c r="K579" s="51" t="n"/>
    </row>
    <row r="580">
      <c r="C580" s="51" t="n"/>
      <c r="D580" s="51" t="n"/>
      <c r="F580" s="51" t="n"/>
      <c r="G580" s="51" t="n"/>
      <c r="H580" s="51" t="n"/>
      <c r="I580" s="51" t="n"/>
      <c r="J580" s="51" t="n"/>
      <c r="K580" s="51" t="n"/>
    </row>
    <row r="581">
      <c r="C581" s="51" t="n"/>
      <c r="D581" s="51" t="n"/>
      <c r="F581" s="51" t="n"/>
      <c r="G581" s="51" t="n"/>
      <c r="H581" s="51" t="n"/>
      <c r="I581" s="51" t="n"/>
      <c r="J581" s="51" t="n"/>
      <c r="K581" s="51" t="n"/>
    </row>
    <row r="582">
      <c r="C582" s="51" t="n"/>
      <c r="D582" s="51" t="n"/>
      <c r="F582" s="51" t="n"/>
      <c r="G582" s="51" t="n"/>
      <c r="H582" s="51" t="n"/>
      <c r="I582" s="51" t="n"/>
      <c r="J582" s="51" t="n"/>
      <c r="K582" s="51" t="n"/>
    </row>
    <row r="583">
      <c r="C583" s="51" t="n"/>
      <c r="D583" s="51" t="n"/>
      <c r="F583" s="51" t="n"/>
      <c r="G583" s="51" t="n"/>
      <c r="H583" s="51" t="n"/>
      <c r="I583" s="51" t="n"/>
      <c r="J583" s="51" t="n"/>
      <c r="K583" s="51" t="n"/>
    </row>
    <row r="584">
      <c r="C584" s="51" t="n"/>
      <c r="D584" s="51" t="n"/>
      <c r="F584" s="51" t="n"/>
      <c r="G584" s="51" t="n"/>
      <c r="H584" s="51" t="n"/>
      <c r="I584" s="51" t="n"/>
      <c r="J584" s="51" t="n"/>
      <c r="K584" s="51" t="n"/>
    </row>
    <row r="585">
      <c r="C585" s="51" t="n"/>
      <c r="D585" s="51" t="n"/>
      <c r="F585" s="51" t="n"/>
      <c r="G585" s="51" t="n"/>
      <c r="H585" s="51" t="n"/>
      <c r="I585" s="51" t="n"/>
      <c r="J585" s="51" t="n"/>
      <c r="K585" s="51" t="n"/>
    </row>
    <row r="586">
      <c r="C586" s="51" t="n"/>
      <c r="D586" s="51" t="n"/>
      <c r="F586" s="51" t="n"/>
      <c r="G586" s="51" t="n"/>
      <c r="H586" s="51" t="n"/>
      <c r="I586" s="51" t="n"/>
      <c r="J586" s="51" t="n"/>
      <c r="K586" s="51" t="n"/>
    </row>
    <row r="587">
      <c r="C587" s="51" t="n"/>
      <c r="D587" s="51" t="n"/>
      <c r="F587" s="51" t="n"/>
      <c r="G587" s="51" t="n"/>
      <c r="H587" s="51" t="n"/>
      <c r="I587" s="51" t="n"/>
      <c r="J587" s="51" t="n"/>
      <c r="K587" s="51" t="n"/>
    </row>
    <row r="588">
      <c r="C588" s="51" t="n"/>
      <c r="D588" s="51" t="n"/>
      <c r="F588" s="51" t="n"/>
      <c r="G588" s="51" t="n"/>
      <c r="H588" s="51" t="n"/>
      <c r="I588" s="51" t="n"/>
      <c r="J588" s="51" t="n"/>
      <c r="K588" s="51" t="n"/>
    </row>
    <row r="589">
      <c r="C589" s="51" t="n"/>
      <c r="D589" s="51" t="n"/>
      <c r="F589" s="51" t="n"/>
      <c r="G589" s="51" t="n"/>
      <c r="H589" s="51" t="n"/>
      <c r="I589" s="51" t="n"/>
      <c r="J589" s="51" t="n"/>
      <c r="K589" s="51" t="n"/>
    </row>
    <row r="590">
      <c r="C590" s="51" t="n"/>
      <c r="D590" s="51" t="n"/>
      <c r="F590" s="51" t="n"/>
      <c r="G590" s="51" t="n"/>
      <c r="H590" s="51" t="n"/>
      <c r="I590" s="51" t="n"/>
      <c r="J590" s="51" t="n"/>
      <c r="K590" s="51" t="n"/>
    </row>
    <row r="591">
      <c r="C591" s="51" t="n"/>
      <c r="D591" s="51" t="n"/>
      <c r="F591" s="51" t="n"/>
      <c r="G591" s="51" t="n"/>
      <c r="H591" s="51" t="n"/>
      <c r="I591" s="51" t="n"/>
      <c r="J591" s="51" t="n"/>
      <c r="K591" s="51" t="n"/>
    </row>
    <row r="592">
      <c r="C592" s="51" t="n"/>
      <c r="D592" s="51" t="n"/>
      <c r="F592" s="51" t="n"/>
      <c r="G592" s="51" t="n"/>
      <c r="H592" s="51" t="n"/>
      <c r="I592" s="51" t="n"/>
      <c r="J592" s="51" t="n"/>
      <c r="K592" s="51" t="n"/>
    </row>
    <row r="593">
      <c r="C593" s="51" t="n"/>
      <c r="D593" s="51" t="n"/>
      <c r="F593" s="51" t="n"/>
      <c r="G593" s="51" t="n"/>
      <c r="H593" s="51" t="n"/>
      <c r="I593" s="51" t="n"/>
      <c r="J593" s="51" t="n"/>
      <c r="K593" s="51" t="n"/>
    </row>
    <row r="594">
      <c r="C594" s="51" t="n"/>
      <c r="D594" s="51" t="n"/>
      <c r="F594" s="51" t="n"/>
      <c r="G594" s="51" t="n"/>
      <c r="H594" s="51" t="n"/>
      <c r="I594" s="51" t="n"/>
      <c r="J594" s="51" t="n"/>
      <c r="K594" s="51" t="n"/>
    </row>
    <row r="595">
      <c r="C595" s="51" t="n"/>
      <c r="D595" s="51" t="n"/>
      <c r="F595" s="51" t="n"/>
      <c r="G595" s="51" t="n"/>
      <c r="H595" s="51" t="n"/>
      <c r="I595" s="51" t="n"/>
      <c r="J595" s="51" t="n"/>
      <c r="K595" s="51" t="n"/>
    </row>
    <row r="596">
      <c r="C596" s="51" t="n"/>
      <c r="D596" s="51" t="n"/>
      <c r="F596" s="51" t="n"/>
      <c r="G596" s="51" t="n"/>
      <c r="H596" s="51" t="n"/>
      <c r="I596" s="51" t="n"/>
      <c r="J596" s="51" t="n"/>
      <c r="K596" s="51" t="n"/>
    </row>
    <row r="597">
      <c r="C597" s="51" t="n"/>
      <c r="D597" s="51" t="n"/>
      <c r="F597" s="51" t="n"/>
      <c r="G597" s="51" t="n"/>
      <c r="H597" s="51" t="n"/>
      <c r="I597" s="51" t="n"/>
      <c r="J597" s="51" t="n"/>
      <c r="K597" s="51" t="n"/>
    </row>
    <row r="598">
      <c r="C598" s="51" t="n"/>
      <c r="D598" s="51" t="n"/>
      <c r="F598" s="51" t="n"/>
      <c r="G598" s="51" t="n"/>
      <c r="H598" s="51" t="n"/>
      <c r="I598" s="51" t="n"/>
      <c r="J598" s="51" t="n"/>
      <c r="K598" s="51" t="n"/>
    </row>
    <row r="599">
      <c r="C599" s="51" t="n"/>
      <c r="D599" s="51" t="n"/>
      <c r="F599" s="51" t="n"/>
      <c r="G599" s="51" t="n"/>
      <c r="H599" s="51" t="n"/>
      <c r="I599" s="51" t="n"/>
      <c r="J599" s="51" t="n"/>
      <c r="K599" s="51" t="n"/>
    </row>
    <row r="600">
      <c r="C600" s="51" t="n"/>
      <c r="D600" s="51" t="n"/>
      <c r="F600" s="51" t="n"/>
      <c r="G600" s="51" t="n"/>
      <c r="H600" s="51" t="n"/>
      <c r="I600" s="51" t="n"/>
      <c r="J600" s="51" t="n"/>
      <c r="K600" s="51" t="n"/>
    </row>
    <row r="601">
      <c r="C601" s="51" t="n"/>
      <c r="D601" s="51" t="n"/>
      <c r="F601" s="51" t="n"/>
      <c r="G601" s="51" t="n"/>
      <c r="H601" s="51" t="n"/>
      <c r="I601" s="51" t="n"/>
      <c r="J601" s="51" t="n"/>
      <c r="K601" s="51" t="n"/>
    </row>
    <row r="602">
      <c r="C602" s="51" t="n"/>
      <c r="D602" s="51" t="n"/>
      <c r="F602" s="51" t="n"/>
      <c r="G602" s="51" t="n"/>
      <c r="H602" s="51" t="n"/>
      <c r="I602" s="51" t="n"/>
      <c r="J602" s="51" t="n"/>
      <c r="K602" s="51" t="n"/>
    </row>
    <row r="603">
      <c r="C603" s="51" t="n"/>
      <c r="D603" s="51" t="n"/>
      <c r="F603" s="51" t="n"/>
      <c r="G603" s="51" t="n"/>
      <c r="H603" s="51" t="n"/>
      <c r="I603" s="51" t="n"/>
      <c r="J603" s="51" t="n"/>
      <c r="K603" s="51" t="n"/>
    </row>
    <row r="604">
      <c r="C604" s="51" t="n"/>
      <c r="D604" s="51" t="n"/>
      <c r="F604" s="51" t="n"/>
      <c r="G604" s="51" t="n"/>
      <c r="H604" s="51" t="n"/>
      <c r="I604" s="51" t="n"/>
      <c r="J604" s="51" t="n"/>
      <c r="K604" s="51" t="n"/>
    </row>
    <row r="605">
      <c r="C605" s="51" t="n"/>
      <c r="D605" s="51" t="n"/>
      <c r="F605" s="51" t="n"/>
      <c r="G605" s="51" t="n"/>
      <c r="H605" s="51" t="n"/>
      <c r="I605" s="51" t="n"/>
      <c r="J605" s="51" t="n"/>
      <c r="K605" s="51" t="n"/>
    </row>
    <row r="606">
      <c r="C606" s="51" t="n"/>
      <c r="D606" s="51" t="n"/>
      <c r="F606" s="51" t="n"/>
      <c r="G606" s="51" t="n"/>
      <c r="H606" s="51" t="n"/>
      <c r="I606" s="51" t="n"/>
      <c r="J606" s="51" t="n"/>
      <c r="K606" s="51" t="n"/>
    </row>
    <row r="607">
      <c r="C607" s="51" t="n"/>
      <c r="D607" s="51" t="n"/>
      <c r="F607" s="51" t="n"/>
      <c r="G607" s="51" t="n"/>
      <c r="H607" s="51" t="n"/>
      <c r="I607" s="51" t="n"/>
      <c r="J607" s="51" t="n"/>
      <c r="K607" s="51" t="n"/>
    </row>
    <row r="608">
      <c r="C608" s="51" t="n"/>
      <c r="D608" s="51" t="n"/>
      <c r="F608" s="51" t="n"/>
      <c r="G608" s="51" t="n"/>
      <c r="H608" s="51" t="n"/>
      <c r="I608" s="51" t="n"/>
      <c r="J608" s="51" t="n"/>
      <c r="K608" s="51" t="n"/>
    </row>
    <row r="609">
      <c r="C609" s="51" t="n"/>
      <c r="D609" s="51" t="n"/>
      <c r="F609" s="51" t="n"/>
      <c r="G609" s="51" t="n"/>
      <c r="H609" s="51" t="n"/>
      <c r="I609" s="51" t="n"/>
      <c r="J609" s="51" t="n"/>
      <c r="K609" s="51" t="n"/>
    </row>
    <row r="610">
      <c r="C610" s="51" t="n"/>
      <c r="D610" s="51" t="n"/>
      <c r="F610" s="51" t="n"/>
      <c r="G610" s="51" t="n"/>
      <c r="H610" s="51" t="n"/>
      <c r="I610" s="51" t="n"/>
      <c r="J610" s="51" t="n"/>
      <c r="K610" s="51" t="n"/>
    </row>
    <row r="611">
      <c r="C611" s="51" t="n"/>
      <c r="D611" s="51" t="n"/>
      <c r="F611" s="51" t="n"/>
      <c r="G611" s="51" t="n"/>
      <c r="H611" s="51" t="n"/>
      <c r="I611" s="51" t="n"/>
      <c r="J611" s="51" t="n"/>
      <c r="K611" s="51" t="n"/>
    </row>
    <row r="612">
      <c r="C612" s="51" t="n"/>
      <c r="D612" s="51" t="n"/>
      <c r="F612" s="51" t="n"/>
      <c r="G612" s="51" t="n"/>
      <c r="H612" s="51" t="n"/>
      <c r="I612" s="51" t="n"/>
      <c r="J612" s="51" t="n"/>
      <c r="K612" s="51" t="n"/>
    </row>
    <row r="613">
      <c r="C613" s="51" t="n"/>
      <c r="D613" s="51" t="n"/>
      <c r="F613" s="51" t="n"/>
      <c r="G613" s="51" t="n"/>
      <c r="H613" s="51" t="n"/>
      <c r="I613" s="51" t="n"/>
      <c r="J613" s="51" t="n"/>
      <c r="K613" s="51" t="n"/>
    </row>
    <row r="614">
      <c r="C614" s="51" t="n"/>
      <c r="D614" s="51" t="n"/>
      <c r="F614" s="51" t="n"/>
      <c r="G614" s="51" t="n"/>
      <c r="H614" s="51" t="n"/>
      <c r="I614" s="51" t="n"/>
      <c r="J614" s="51" t="n"/>
      <c r="K614" s="51" t="n"/>
    </row>
    <row r="615">
      <c r="C615" s="51" t="n"/>
      <c r="D615" s="51" t="n"/>
      <c r="F615" s="51" t="n"/>
      <c r="G615" s="51" t="n"/>
      <c r="H615" s="51" t="n"/>
      <c r="I615" s="51" t="n"/>
      <c r="J615" s="51" t="n"/>
      <c r="K615" s="51" t="n"/>
    </row>
    <row r="616">
      <c r="C616" s="51" t="n"/>
      <c r="D616" s="51" t="n"/>
      <c r="F616" s="51" t="n"/>
      <c r="G616" s="51" t="n"/>
      <c r="H616" s="51" t="n"/>
      <c r="I616" s="51" t="n"/>
      <c r="J616" s="51" t="n"/>
      <c r="K616" s="51" t="n"/>
    </row>
    <row r="617">
      <c r="C617" s="51" t="n"/>
      <c r="D617" s="51" t="n"/>
      <c r="F617" s="51" t="n"/>
      <c r="G617" s="51" t="n"/>
      <c r="H617" s="51" t="n"/>
      <c r="I617" s="51" t="n"/>
      <c r="J617" s="51" t="n"/>
      <c r="K617" s="51" t="n"/>
    </row>
    <row r="618">
      <c r="C618" s="51" t="n"/>
      <c r="D618" s="51" t="n"/>
      <c r="F618" s="51" t="n"/>
      <c r="G618" s="51" t="n"/>
      <c r="H618" s="51" t="n"/>
      <c r="I618" s="51" t="n"/>
      <c r="J618" s="51" t="n"/>
      <c r="K618" s="51" t="n"/>
    </row>
    <row r="619">
      <c r="C619" s="51" t="n"/>
      <c r="D619" s="51" t="n"/>
      <c r="F619" s="51" t="n"/>
      <c r="G619" s="51" t="n"/>
      <c r="H619" s="51" t="n"/>
      <c r="I619" s="51" t="n"/>
      <c r="J619" s="51" t="n"/>
      <c r="K619" s="51" t="n"/>
    </row>
    <row r="620">
      <c r="C620" s="51" t="n"/>
      <c r="D620" s="51" t="n"/>
      <c r="F620" s="51" t="n"/>
      <c r="G620" s="51" t="n"/>
      <c r="H620" s="51" t="n"/>
      <c r="I620" s="51" t="n"/>
      <c r="J620" s="51" t="n"/>
      <c r="K620" s="51" t="n"/>
    </row>
    <row r="621">
      <c r="C621" s="51" t="n"/>
      <c r="D621" s="51" t="n"/>
      <c r="F621" s="51" t="n"/>
      <c r="G621" s="51" t="n"/>
      <c r="H621" s="51" t="n"/>
      <c r="I621" s="51" t="n"/>
      <c r="J621" s="51" t="n"/>
      <c r="K621" s="51" t="n"/>
    </row>
    <row r="622">
      <c r="C622" s="51" t="n"/>
      <c r="D622" s="51" t="n"/>
      <c r="F622" s="51" t="n"/>
      <c r="G622" s="51" t="n"/>
      <c r="H622" s="51" t="n"/>
      <c r="I622" s="51" t="n"/>
      <c r="J622" s="51" t="n"/>
      <c r="K622" s="51" t="n"/>
    </row>
    <row r="623">
      <c r="C623" s="51" t="n"/>
      <c r="D623" s="51" t="n"/>
      <c r="F623" s="51" t="n"/>
      <c r="G623" s="51" t="n"/>
      <c r="H623" s="51" t="n"/>
      <c r="I623" s="51" t="n"/>
      <c r="J623" s="51" t="n"/>
      <c r="K623" s="51" t="n"/>
    </row>
    <row r="624">
      <c r="C624" s="51" t="n"/>
      <c r="D624" s="51" t="n"/>
      <c r="F624" s="51" t="n"/>
      <c r="G624" s="51" t="n"/>
      <c r="H624" s="51" t="n"/>
      <c r="I624" s="51" t="n"/>
      <c r="J624" s="51" t="n"/>
      <c r="K624" s="51" t="n"/>
    </row>
    <row r="625">
      <c r="C625" s="51" t="n"/>
      <c r="D625" s="51" t="n"/>
      <c r="F625" s="51" t="n"/>
      <c r="G625" s="51" t="n"/>
      <c r="H625" s="51" t="n"/>
      <c r="I625" s="51" t="n"/>
      <c r="J625" s="51" t="n"/>
      <c r="K625" s="51" t="n"/>
    </row>
    <row r="626">
      <c r="C626" s="51" t="n"/>
      <c r="D626" s="51" t="n"/>
      <c r="F626" s="51" t="n"/>
      <c r="G626" s="51" t="n"/>
      <c r="H626" s="51" t="n"/>
      <c r="I626" s="51" t="n"/>
      <c r="J626" s="51" t="n"/>
      <c r="K626" s="51" t="n"/>
    </row>
    <row r="627">
      <c r="C627" s="51" t="n"/>
      <c r="D627" s="51" t="n"/>
      <c r="F627" s="51" t="n"/>
      <c r="G627" s="51" t="n"/>
      <c r="H627" s="51" t="n"/>
      <c r="I627" s="51" t="n"/>
      <c r="J627" s="51" t="n"/>
      <c r="K627" s="51" t="n"/>
    </row>
    <row r="628">
      <c r="C628" s="51" t="n"/>
      <c r="D628" s="51" t="n"/>
      <c r="F628" s="51" t="n"/>
      <c r="G628" s="51" t="n"/>
      <c r="H628" s="51" t="n"/>
      <c r="I628" s="51" t="n"/>
      <c r="J628" s="51" t="n"/>
      <c r="K628" s="51" t="n"/>
    </row>
    <row r="629">
      <c r="C629" s="51" t="n"/>
      <c r="D629" s="51" t="n"/>
      <c r="F629" s="51" t="n"/>
      <c r="G629" s="51" t="n"/>
      <c r="H629" s="51" t="n"/>
      <c r="I629" s="51" t="n"/>
      <c r="J629" s="51" t="n"/>
      <c r="K629" s="51" t="n"/>
    </row>
    <row r="630">
      <c r="C630" s="51" t="n"/>
      <c r="D630" s="51" t="n"/>
      <c r="F630" s="51" t="n"/>
      <c r="G630" s="51" t="n"/>
      <c r="H630" s="51" t="n"/>
      <c r="I630" s="51" t="n"/>
      <c r="J630" s="51" t="n"/>
      <c r="K630" s="51" t="n"/>
    </row>
    <row r="631">
      <c r="C631" s="51" t="n"/>
      <c r="D631" s="51" t="n"/>
      <c r="F631" s="51" t="n"/>
      <c r="G631" s="51" t="n"/>
      <c r="H631" s="51" t="n"/>
      <c r="I631" s="51" t="n"/>
      <c r="J631" s="51" t="n"/>
      <c r="K631" s="51" t="n"/>
    </row>
    <row r="632">
      <c r="C632" s="51" t="n"/>
      <c r="D632" s="51" t="n"/>
      <c r="F632" s="51" t="n"/>
      <c r="G632" s="51" t="n"/>
      <c r="H632" s="51" t="n"/>
      <c r="I632" s="51" t="n"/>
      <c r="J632" s="51" t="n"/>
      <c r="K632" s="51" t="n"/>
    </row>
    <row r="633">
      <c r="C633" s="51" t="n"/>
      <c r="D633" s="51" t="n"/>
      <c r="F633" s="51" t="n"/>
      <c r="G633" s="51" t="n"/>
      <c r="H633" s="51" t="n"/>
      <c r="I633" s="51" t="n"/>
      <c r="J633" s="51" t="n"/>
      <c r="K633" s="51" t="n"/>
    </row>
    <row r="634">
      <c r="C634" s="51" t="n"/>
      <c r="D634" s="51" t="n"/>
      <c r="F634" s="51" t="n"/>
      <c r="G634" s="51" t="n"/>
      <c r="H634" s="51" t="n"/>
      <c r="I634" s="51" t="n"/>
      <c r="J634" s="51" t="n"/>
      <c r="K634" s="51" t="n"/>
    </row>
    <row r="635">
      <c r="C635" s="51" t="n"/>
      <c r="D635" s="51" t="n"/>
      <c r="F635" s="51" t="n"/>
      <c r="G635" s="51" t="n"/>
      <c r="H635" s="51" t="n"/>
      <c r="I635" s="51" t="n"/>
      <c r="J635" s="51" t="n"/>
      <c r="K635" s="51" t="n"/>
    </row>
    <row r="636">
      <c r="C636" s="51" t="n"/>
      <c r="D636" s="51" t="n"/>
      <c r="F636" s="51" t="n"/>
      <c r="G636" s="51" t="n"/>
      <c r="H636" s="51" t="n"/>
      <c r="I636" s="51" t="n"/>
      <c r="J636" s="51" t="n"/>
      <c r="K636" s="51" t="n"/>
    </row>
    <row r="637">
      <c r="C637" s="51" t="n"/>
      <c r="D637" s="51" t="n"/>
      <c r="F637" s="51" t="n"/>
      <c r="G637" s="51" t="n"/>
      <c r="H637" s="51" t="n"/>
      <c r="I637" s="51" t="n"/>
      <c r="J637" s="51" t="n"/>
      <c r="K637" s="51" t="n"/>
    </row>
    <row r="638">
      <c r="C638" s="51" t="n"/>
      <c r="D638" s="51" t="n"/>
      <c r="F638" s="51" t="n"/>
      <c r="G638" s="51" t="n"/>
      <c r="H638" s="51" t="n"/>
      <c r="I638" s="51" t="n"/>
      <c r="J638" s="51" t="n"/>
      <c r="K638" s="51" t="n"/>
    </row>
    <row r="639">
      <c r="C639" s="51" t="n"/>
      <c r="D639" s="51" t="n"/>
      <c r="F639" s="51" t="n"/>
      <c r="G639" s="51" t="n"/>
      <c r="H639" s="51" t="n"/>
      <c r="I639" s="51" t="n"/>
      <c r="J639" s="51" t="n"/>
      <c r="K639" s="51" t="n"/>
    </row>
    <row r="640">
      <c r="C640" s="51" t="n"/>
      <c r="D640" s="51" t="n"/>
      <c r="F640" s="51" t="n"/>
      <c r="G640" s="51" t="n"/>
      <c r="H640" s="51" t="n"/>
      <c r="I640" s="51" t="n"/>
      <c r="J640" s="51" t="n"/>
      <c r="K640" s="51" t="n"/>
    </row>
    <row r="641">
      <c r="C641" s="51" t="n"/>
      <c r="D641" s="51" t="n"/>
      <c r="F641" s="51" t="n"/>
      <c r="G641" s="51" t="n"/>
      <c r="H641" s="51" t="n"/>
      <c r="I641" s="51" t="n"/>
      <c r="J641" s="51" t="n"/>
      <c r="K641" s="51" t="n"/>
    </row>
    <row r="642">
      <c r="C642" s="51" t="n"/>
      <c r="D642" s="51" t="n"/>
      <c r="F642" s="51" t="n"/>
      <c r="G642" s="51" t="n"/>
      <c r="H642" s="51" t="n"/>
      <c r="I642" s="51" t="n"/>
      <c r="J642" s="51" t="n"/>
      <c r="K642" s="51" t="n"/>
    </row>
    <row r="643">
      <c r="C643" s="51" t="n"/>
      <c r="D643" s="51" t="n"/>
      <c r="F643" s="51" t="n"/>
      <c r="G643" s="51" t="n"/>
      <c r="H643" s="51" t="n"/>
      <c r="I643" s="51" t="n"/>
      <c r="J643" s="51" t="n"/>
      <c r="K643" s="51" t="n"/>
    </row>
    <row r="644">
      <c r="C644" s="51" t="n"/>
      <c r="D644" s="51" t="n"/>
      <c r="F644" s="51" t="n"/>
      <c r="G644" s="51" t="n"/>
      <c r="H644" s="51" t="n"/>
      <c r="I644" s="51" t="n"/>
      <c r="J644" s="51" t="n"/>
      <c r="K644" s="51" t="n"/>
    </row>
    <row r="645">
      <c r="C645" s="51" t="n"/>
      <c r="D645" s="51" t="n"/>
      <c r="F645" s="51" t="n"/>
      <c r="G645" s="51" t="n"/>
      <c r="H645" s="51" t="n"/>
      <c r="I645" s="51" t="n"/>
      <c r="J645" s="51" t="n"/>
      <c r="K645" s="51" t="n"/>
    </row>
    <row r="646">
      <c r="C646" s="51" t="n"/>
      <c r="D646" s="51" t="n"/>
      <c r="F646" s="51" t="n"/>
      <c r="G646" s="51" t="n"/>
      <c r="H646" s="51" t="n"/>
      <c r="I646" s="51" t="n"/>
      <c r="J646" s="51" t="n"/>
      <c r="K646" s="51" t="n"/>
    </row>
    <row r="647">
      <c r="C647" s="51" t="n"/>
      <c r="D647" s="51" t="n"/>
      <c r="F647" s="51" t="n"/>
      <c r="G647" s="51" t="n"/>
      <c r="H647" s="51" t="n"/>
      <c r="I647" s="51" t="n"/>
      <c r="J647" s="51" t="n"/>
      <c r="K647" s="51" t="n"/>
    </row>
    <row r="648">
      <c r="C648" s="51" t="n"/>
      <c r="D648" s="51" t="n"/>
      <c r="F648" s="51" t="n"/>
      <c r="G648" s="51" t="n"/>
      <c r="H648" s="51" t="n"/>
      <c r="I648" s="51" t="n"/>
      <c r="J648" s="51" t="n"/>
      <c r="K648" s="51" t="n"/>
    </row>
    <row r="649">
      <c r="C649" s="51" t="n"/>
      <c r="D649" s="51" t="n"/>
      <c r="F649" s="51" t="n"/>
      <c r="G649" s="51" t="n"/>
      <c r="H649" s="51" t="n"/>
      <c r="I649" s="51" t="n"/>
      <c r="J649" s="51" t="n"/>
      <c r="K649" s="51" t="n"/>
    </row>
    <row r="650">
      <c r="C650" s="51" t="n"/>
      <c r="D650" s="51" t="n"/>
      <c r="F650" s="51" t="n"/>
      <c r="G650" s="51" t="n"/>
      <c r="H650" s="51" t="n"/>
      <c r="I650" s="51" t="n"/>
      <c r="J650" s="51" t="n"/>
      <c r="K650" s="51" t="n"/>
    </row>
    <row r="651">
      <c r="C651" s="51" t="n"/>
      <c r="D651" s="51" t="n"/>
      <c r="F651" s="51" t="n"/>
      <c r="G651" s="51" t="n"/>
      <c r="H651" s="51" t="n"/>
      <c r="I651" s="51" t="n"/>
      <c r="J651" s="51" t="n"/>
      <c r="K651" s="51" t="n"/>
    </row>
    <row r="652">
      <c r="C652" s="51" t="n"/>
      <c r="D652" s="51" t="n"/>
      <c r="F652" s="51" t="n"/>
      <c r="G652" s="51" t="n"/>
      <c r="H652" s="51" t="n"/>
      <c r="I652" s="51" t="n"/>
      <c r="J652" s="51" t="n"/>
      <c r="K652" s="51" t="n"/>
    </row>
    <row r="653">
      <c r="C653" s="51" t="n"/>
      <c r="D653" s="51" t="n"/>
      <c r="F653" s="51" t="n"/>
      <c r="G653" s="51" t="n"/>
      <c r="H653" s="51" t="n"/>
      <c r="I653" s="51" t="n"/>
      <c r="J653" s="51" t="n"/>
      <c r="K653" s="51" t="n"/>
    </row>
    <row r="654">
      <c r="C654" s="51" t="n"/>
      <c r="D654" s="51" t="n"/>
      <c r="F654" s="51" t="n"/>
      <c r="G654" s="51" t="n"/>
      <c r="H654" s="51" t="n"/>
      <c r="I654" s="51" t="n"/>
      <c r="J654" s="51" t="n"/>
      <c r="K654" s="51" t="n"/>
    </row>
    <row r="655">
      <c r="C655" s="51" t="n"/>
      <c r="D655" s="51" t="n"/>
      <c r="F655" s="51" t="n"/>
      <c r="G655" s="51" t="n"/>
      <c r="H655" s="51" t="n"/>
      <c r="I655" s="51" t="n"/>
      <c r="J655" s="51" t="n"/>
      <c r="K655" s="51" t="n"/>
    </row>
    <row r="656">
      <c r="C656" s="51" t="n"/>
      <c r="D656" s="51" t="n"/>
      <c r="F656" s="51" t="n"/>
      <c r="G656" s="51" t="n"/>
      <c r="H656" s="51" t="n"/>
      <c r="I656" s="51" t="n"/>
      <c r="J656" s="51" t="n"/>
      <c r="K656" s="51" t="n"/>
    </row>
    <row r="657">
      <c r="C657" s="51" t="n"/>
      <c r="D657" s="51" t="n"/>
      <c r="F657" s="51" t="n"/>
      <c r="G657" s="51" t="n"/>
      <c r="H657" s="51" t="n"/>
      <c r="I657" s="51" t="n"/>
      <c r="J657" s="51" t="n"/>
      <c r="K657" s="51" t="n"/>
    </row>
    <row r="658">
      <c r="C658" s="51" t="n"/>
      <c r="D658" s="51" t="n"/>
      <c r="F658" s="51" t="n"/>
      <c r="G658" s="51" t="n"/>
      <c r="H658" s="51" t="n"/>
      <c r="I658" s="51" t="n"/>
      <c r="J658" s="51" t="n"/>
      <c r="K658" s="51" t="n"/>
    </row>
    <row r="659">
      <c r="C659" s="51" t="n"/>
      <c r="D659" s="51" t="n"/>
      <c r="F659" s="51" t="n"/>
      <c r="G659" s="51" t="n"/>
      <c r="H659" s="51" t="n"/>
      <c r="I659" s="51" t="n"/>
      <c r="J659" s="51" t="n"/>
      <c r="K659" s="51" t="n"/>
    </row>
    <row r="660">
      <c r="C660" s="51" t="n"/>
      <c r="D660" s="51" t="n"/>
      <c r="F660" s="51" t="n"/>
      <c r="G660" s="51" t="n"/>
      <c r="H660" s="51" t="n"/>
      <c r="I660" s="51" t="n"/>
      <c r="J660" s="51" t="n"/>
      <c r="K660" s="51" t="n"/>
    </row>
    <row r="661">
      <c r="C661" s="51" t="n"/>
      <c r="D661" s="51" t="n"/>
      <c r="F661" s="51" t="n"/>
      <c r="G661" s="51" t="n"/>
      <c r="H661" s="51" t="n"/>
      <c r="I661" s="51" t="n"/>
      <c r="J661" s="51" t="n"/>
      <c r="K661" s="51" t="n"/>
    </row>
    <row r="662">
      <c r="C662" s="51" t="n"/>
      <c r="D662" s="51" t="n"/>
      <c r="F662" s="51" t="n"/>
      <c r="G662" s="51" t="n"/>
      <c r="H662" s="51" t="n"/>
      <c r="I662" s="51" t="n"/>
      <c r="J662" s="51" t="n"/>
      <c r="K662" s="51" t="n"/>
    </row>
    <row r="663">
      <c r="C663" s="51" t="n"/>
      <c r="D663" s="51" t="n"/>
      <c r="F663" s="51" t="n"/>
      <c r="G663" s="51" t="n"/>
      <c r="H663" s="51" t="n"/>
      <c r="I663" s="51" t="n"/>
      <c r="J663" s="51" t="n"/>
      <c r="K663" s="51" t="n"/>
    </row>
    <row r="664">
      <c r="C664" s="51" t="n"/>
      <c r="D664" s="51" t="n"/>
      <c r="F664" s="51" t="n"/>
      <c r="G664" s="51" t="n"/>
      <c r="H664" s="51" t="n"/>
      <c r="I664" s="51" t="n"/>
      <c r="J664" s="51" t="n"/>
      <c r="K664" s="51" t="n"/>
    </row>
    <row r="665">
      <c r="C665" s="51" t="n"/>
      <c r="D665" s="51" t="n"/>
      <c r="F665" s="51" t="n"/>
      <c r="G665" s="51" t="n"/>
      <c r="H665" s="51" t="n"/>
      <c r="I665" s="51" t="n"/>
      <c r="J665" s="51" t="n"/>
      <c r="K665" s="51" t="n"/>
    </row>
    <row r="666">
      <c r="C666" s="51" t="n"/>
      <c r="D666" s="51" t="n"/>
      <c r="F666" s="51" t="n"/>
      <c r="G666" s="51" t="n"/>
      <c r="H666" s="51" t="n"/>
      <c r="I666" s="51" t="n"/>
      <c r="J666" s="51" t="n"/>
      <c r="K666" s="51" t="n"/>
    </row>
    <row r="667">
      <c r="C667" s="51" t="n"/>
      <c r="D667" s="51" t="n"/>
      <c r="F667" s="51" t="n"/>
      <c r="G667" s="51" t="n"/>
      <c r="H667" s="51" t="n"/>
      <c r="I667" s="51" t="n"/>
      <c r="J667" s="51" t="n"/>
      <c r="K667" s="51" t="n"/>
    </row>
    <row r="668">
      <c r="C668" s="51" t="n"/>
      <c r="D668" s="51" t="n"/>
      <c r="F668" s="51" t="n"/>
      <c r="G668" s="51" t="n"/>
      <c r="H668" s="51" t="n"/>
      <c r="I668" s="51" t="n"/>
      <c r="J668" s="51" t="n"/>
      <c r="K668" s="51" t="n"/>
    </row>
    <row r="669">
      <c r="C669" s="51" t="n"/>
      <c r="D669" s="51" t="n"/>
      <c r="F669" s="51" t="n"/>
      <c r="G669" s="51" t="n"/>
      <c r="H669" s="51" t="n"/>
      <c r="I669" s="51" t="n"/>
      <c r="J669" s="51" t="n"/>
      <c r="K669" s="51" t="n"/>
    </row>
    <row r="670">
      <c r="C670" s="51" t="n"/>
      <c r="D670" s="51" t="n"/>
      <c r="F670" s="51" t="n"/>
      <c r="G670" s="51" t="n"/>
      <c r="H670" s="51" t="n"/>
      <c r="I670" s="51" t="n"/>
      <c r="J670" s="51" t="n"/>
      <c r="K670" s="51" t="n"/>
    </row>
    <row r="671">
      <c r="C671" s="51" t="n"/>
      <c r="D671" s="51" t="n"/>
      <c r="F671" s="51" t="n"/>
      <c r="G671" s="51" t="n"/>
      <c r="H671" s="51" t="n"/>
      <c r="I671" s="51" t="n"/>
      <c r="J671" s="51" t="n"/>
      <c r="K671" s="51" t="n"/>
    </row>
    <row r="672">
      <c r="C672" s="51" t="n"/>
      <c r="D672" s="51" t="n"/>
      <c r="F672" s="51" t="n"/>
      <c r="G672" s="51" t="n"/>
      <c r="H672" s="51" t="n"/>
      <c r="I672" s="51" t="n"/>
      <c r="J672" s="51" t="n"/>
      <c r="K672" s="51" t="n"/>
    </row>
    <row r="673">
      <c r="C673" s="51" t="n"/>
      <c r="D673" s="51" t="n"/>
      <c r="F673" s="51" t="n"/>
      <c r="G673" s="51" t="n"/>
      <c r="H673" s="51" t="n"/>
      <c r="I673" s="51" t="n"/>
      <c r="J673" s="51" t="n"/>
      <c r="K673" s="51" t="n"/>
    </row>
    <row r="674">
      <c r="C674" s="51" t="n"/>
      <c r="D674" s="51" t="n"/>
      <c r="F674" s="51" t="n"/>
      <c r="G674" s="51" t="n"/>
      <c r="H674" s="51" t="n"/>
      <c r="I674" s="51" t="n"/>
      <c r="J674" s="51" t="n"/>
      <c r="K674" s="51" t="n"/>
    </row>
    <row r="675">
      <c r="C675" s="51" t="n"/>
      <c r="D675" s="51" t="n"/>
      <c r="F675" s="51" t="n"/>
      <c r="G675" s="51" t="n"/>
      <c r="H675" s="51" t="n"/>
      <c r="I675" s="51" t="n"/>
      <c r="J675" s="51" t="n"/>
      <c r="K675" s="51" t="n"/>
    </row>
    <row r="676">
      <c r="C676" s="51" t="n"/>
      <c r="D676" s="51" t="n"/>
      <c r="F676" s="51" t="n"/>
      <c r="G676" s="51" t="n"/>
      <c r="H676" s="51" t="n"/>
      <c r="I676" s="51" t="n"/>
      <c r="J676" s="51" t="n"/>
      <c r="K676" s="51" t="n"/>
    </row>
    <row r="677">
      <c r="C677" s="51" t="n"/>
      <c r="D677" s="51" t="n"/>
      <c r="F677" s="51" t="n"/>
      <c r="G677" s="51" t="n"/>
      <c r="H677" s="51" t="n"/>
      <c r="I677" s="51" t="n"/>
      <c r="J677" s="51" t="n"/>
      <c r="K677" s="51" t="n"/>
    </row>
    <row r="678">
      <c r="C678" s="51" t="n"/>
      <c r="D678" s="51" t="n"/>
      <c r="F678" s="51" t="n"/>
      <c r="G678" s="51" t="n"/>
      <c r="H678" s="51" t="n"/>
      <c r="I678" s="51" t="n"/>
      <c r="J678" s="51" t="n"/>
      <c r="K678" s="51" t="n"/>
    </row>
    <row r="679">
      <c r="C679" s="51" t="n"/>
      <c r="D679" s="51" t="n"/>
      <c r="F679" s="51" t="n"/>
      <c r="G679" s="51" t="n"/>
      <c r="H679" s="51" t="n"/>
      <c r="I679" s="51" t="n"/>
      <c r="J679" s="51" t="n"/>
      <c r="K679" s="51" t="n"/>
    </row>
    <row r="680">
      <c r="C680" s="51" t="n"/>
      <c r="D680" s="51" t="n"/>
      <c r="F680" s="51" t="n"/>
      <c r="G680" s="51" t="n"/>
      <c r="H680" s="51" t="n"/>
      <c r="I680" s="51" t="n"/>
      <c r="J680" s="51" t="n"/>
      <c r="K680" s="51" t="n"/>
    </row>
    <row r="681">
      <c r="C681" s="51" t="n"/>
      <c r="D681" s="51" t="n"/>
      <c r="F681" s="51" t="n"/>
      <c r="G681" s="51" t="n"/>
      <c r="H681" s="51" t="n"/>
      <c r="I681" s="51" t="n"/>
      <c r="J681" s="51" t="n"/>
      <c r="K681" s="51" t="n"/>
    </row>
    <row r="682">
      <c r="C682" s="51" t="n"/>
      <c r="D682" s="51" t="n"/>
      <c r="F682" s="51" t="n"/>
      <c r="G682" s="51" t="n"/>
      <c r="H682" s="51" t="n"/>
      <c r="I682" s="51" t="n"/>
      <c r="J682" s="51" t="n"/>
      <c r="K682" s="51" t="n"/>
    </row>
    <row r="683">
      <c r="C683" s="51" t="n"/>
      <c r="D683" s="51" t="n"/>
      <c r="F683" s="51" t="n"/>
      <c r="G683" s="51" t="n"/>
      <c r="H683" s="51" t="n"/>
      <c r="I683" s="51" t="n"/>
      <c r="J683" s="51" t="n"/>
      <c r="K683" s="51" t="n"/>
    </row>
    <row r="684">
      <c r="C684" s="51" t="n"/>
      <c r="D684" s="51" t="n"/>
      <c r="F684" s="51" t="n"/>
      <c r="G684" s="51" t="n"/>
      <c r="H684" s="51" t="n"/>
      <c r="I684" s="51" t="n"/>
      <c r="J684" s="51" t="n"/>
      <c r="K684" s="51" t="n"/>
    </row>
    <row r="685">
      <c r="C685" s="51" t="n"/>
      <c r="D685" s="51" t="n"/>
      <c r="F685" s="51" t="n"/>
      <c r="G685" s="51" t="n"/>
      <c r="H685" s="51" t="n"/>
      <c r="I685" s="51" t="n"/>
      <c r="J685" s="51" t="n"/>
      <c r="K685" s="51" t="n"/>
    </row>
    <row r="686">
      <c r="C686" s="51" t="n"/>
      <c r="D686" s="51" t="n"/>
      <c r="F686" s="51" t="n"/>
      <c r="G686" s="51" t="n"/>
      <c r="H686" s="51" t="n"/>
      <c r="I686" s="51" t="n"/>
      <c r="J686" s="51" t="n"/>
      <c r="K686" s="51" t="n"/>
    </row>
    <row r="687">
      <c r="C687" s="51" t="n"/>
      <c r="D687" s="51" t="n"/>
      <c r="F687" s="51" t="n"/>
      <c r="G687" s="51" t="n"/>
      <c r="H687" s="51" t="n"/>
      <c r="I687" s="51" t="n"/>
      <c r="J687" s="51" t="n"/>
      <c r="K687" s="51" t="n"/>
    </row>
    <row r="688">
      <c r="C688" s="51" t="n"/>
      <c r="D688" s="51" t="n"/>
      <c r="F688" s="51" t="n"/>
      <c r="G688" s="51" t="n"/>
      <c r="H688" s="51" t="n"/>
      <c r="I688" s="51" t="n"/>
      <c r="J688" s="51" t="n"/>
      <c r="K688" s="51" t="n"/>
    </row>
    <row r="689">
      <c r="C689" s="51" t="n"/>
      <c r="D689" s="51" t="n"/>
      <c r="F689" s="51" t="n"/>
      <c r="G689" s="51" t="n"/>
      <c r="H689" s="51" t="n"/>
      <c r="I689" s="51" t="n"/>
      <c r="J689" s="51" t="n"/>
      <c r="K689" s="51" t="n"/>
    </row>
    <row r="690">
      <c r="C690" s="51" t="n"/>
      <c r="D690" s="51" t="n"/>
      <c r="F690" s="51" t="n"/>
      <c r="G690" s="51" t="n"/>
      <c r="H690" s="51" t="n"/>
      <c r="I690" s="51" t="n"/>
      <c r="J690" s="51" t="n"/>
      <c r="K690" s="51" t="n"/>
    </row>
    <row r="691">
      <c r="C691" s="51" t="n"/>
      <c r="D691" s="51" t="n"/>
      <c r="F691" s="51" t="n"/>
      <c r="G691" s="51" t="n"/>
      <c r="H691" s="51" t="n"/>
      <c r="I691" s="51" t="n"/>
      <c r="J691" s="51" t="n"/>
      <c r="K691" s="51" t="n"/>
    </row>
    <row r="692">
      <c r="C692" s="51" t="n"/>
      <c r="D692" s="51" t="n"/>
      <c r="F692" s="51" t="n"/>
      <c r="G692" s="51" t="n"/>
      <c r="H692" s="51" t="n"/>
      <c r="I692" s="51" t="n"/>
      <c r="J692" s="51" t="n"/>
      <c r="K692" s="51" t="n"/>
    </row>
    <row r="693">
      <c r="C693" s="51" t="n"/>
      <c r="D693" s="51" t="n"/>
      <c r="F693" s="51" t="n"/>
      <c r="G693" s="51" t="n"/>
      <c r="H693" s="51" t="n"/>
      <c r="I693" s="51" t="n"/>
      <c r="J693" s="51" t="n"/>
      <c r="K693" s="51" t="n"/>
    </row>
    <row r="694">
      <c r="C694" s="51" t="n"/>
      <c r="D694" s="51" t="n"/>
      <c r="F694" s="51" t="n"/>
      <c r="G694" s="51" t="n"/>
      <c r="H694" s="51" t="n"/>
      <c r="I694" s="51" t="n"/>
      <c r="J694" s="51" t="n"/>
      <c r="K694" s="51" t="n"/>
    </row>
    <row r="695">
      <c r="C695" s="51" t="n"/>
      <c r="D695" s="51" t="n"/>
      <c r="F695" s="51" t="n"/>
      <c r="G695" s="51" t="n"/>
      <c r="H695" s="51" t="n"/>
      <c r="I695" s="51" t="n"/>
      <c r="J695" s="51" t="n"/>
      <c r="K695" s="51" t="n"/>
    </row>
    <row r="696">
      <c r="C696" s="51" t="n"/>
      <c r="D696" s="51" t="n"/>
      <c r="F696" s="51" t="n"/>
      <c r="G696" s="51" t="n"/>
      <c r="H696" s="51" t="n"/>
      <c r="I696" s="51" t="n"/>
      <c r="J696" s="51" t="n"/>
      <c r="K696" s="51" t="n"/>
    </row>
    <row r="697">
      <c r="C697" s="51" t="n"/>
      <c r="D697" s="51" t="n"/>
      <c r="F697" s="51" t="n"/>
      <c r="G697" s="51" t="n"/>
      <c r="H697" s="51" t="n"/>
      <c r="I697" s="51" t="n"/>
      <c r="J697" s="51" t="n"/>
      <c r="K697" s="51" t="n"/>
    </row>
    <row r="698">
      <c r="C698" s="51" t="n"/>
      <c r="D698" s="51" t="n"/>
      <c r="F698" s="51" t="n"/>
      <c r="G698" s="51" t="n"/>
      <c r="H698" s="51" t="n"/>
      <c r="I698" s="51" t="n"/>
      <c r="J698" s="51" t="n"/>
      <c r="K698" s="51" t="n"/>
    </row>
    <row r="699">
      <c r="C699" s="51" t="n"/>
      <c r="D699" s="51" t="n"/>
      <c r="F699" s="51" t="n"/>
      <c r="G699" s="51" t="n"/>
      <c r="H699" s="51" t="n"/>
      <c r="I699" s="51" t="n"/>
      <c r="J699" s="51" t="n"/>
      <c r="K699" s="51" t="n"/>
    </row>
    <row r="700">
      <c r="C700" s="51" t="n"/>
      <c r="D700" s="51" t="n"/>
      <c r="F700" s="51" t="n"/>
      <c r="G700" s="51" t="n"/>
      <c r="H700" s="51" t="n"/>
      <c r="I700" s="51" t="n"/>
      <c r="J700" s="51" t="n"/>
      <c r="K700" s="51" t="n"/>
    </row>
    <row r="701">
      <c r="C701" s="51" t="n"/>
      <c r="D701" s="51" t="n"/>
      <c r="F701" s="51" t="n"/>
      <c r="G701" s="51" t="n"/>
      <c r="H701" s="51" t="n"/>
      <c r="I701" s="51" t="n"/>
      <c r="J701" s="51" t="n"/>
      <c r="K701" s="51" t="n"/>
    </row>
    <row r="702">
      <c r="C702" s="51" t="n"/>
      <c r="D702" s="51" t="n"/>
      <c r="F702" s="51" t="n"/>
      <c r="G702" s="51" t="n"/>
      <c r="H702" s="51" t="n"/>
      <c r="I702" s="51" t="n"/>
      <c r="J702" s="51" t="n"/>
      <c r="K702" s="51" t="n"/>
    </row>
    <row r="703">
      <c r="C703" s="51" t="n"/>
      <c r="D703" s="51" t="n"/>
      <c r="F703" s="51" t="n"/>
      <c r="G703" s="51" t="n"/>
      <c r="H703" s="51" t="n"/>
      <c r="I703" s="51" t="n"/>
      <c r="J703" s="51" t="n"/>
      <c r="K703" s="51" t="n"/>
    </row>
    <row r="704">
      <c r="C704" s="51" t="n"/>
      <c r="D704" s="51" t="n"/>
      <c r="F704" s="51" t="n"/>
      <c r="G704" s="51" t="n"/>
      <c r="H704" s="51" t="n"/>
      <c r="I704" s="51" t="n"/>
      <c r="J704" s="51" t="n"/>
      <c r="K704" s="51" t="n"/>
    </row>
    <row r="705">
      <c r="C705" s="51" t="n"/>
      <c r="D705" s="51" t="n"/>
      <c r="F705" s="51" t="n"/>
      <c r="G705" s="51" t="n"/>
      <c r="H705" s="51" t="n"/>
      <c r="I705" s="51" t="n"/>
      <c r="J705" s="51" t="n"/>
      <c r="K705" s="51" t="n"/>
    </row>
    <row r="706">
      <c r="C706" s="51" t="n"/>
      <c r="D706" s="51" t="n"/>
      <c r="F706" s="51" t="n"/>
      <c r="G706" s="51" t="n"/>
      <c r="H706" s="51" t="n"/>
      <c r="I706" s="51" t="n"/>
      <c r="J706" s="51" t="n"/>
      <c r="K706" s="51" t="n"/>
    </row>
    <row r="707">
      <c r="C707" s="51" t="n"/>
      <c r="D707" s="51" t="n"/>
      <c r="F707" s="51" t="n"/>
      <c r="G707" s="51" t="n"/>
      <c r="H707" s="51" t="n"/>
      <c r="I707" s="51" t="n"/>
      <c r="J707" s="51" t="n"/>
      <c r="K707" s="51" t="n"/>
    </row>
    <row r="708">
      <c r="C708" s="51" t="n"/>
      <c r="D708" s="51" t="n"/>
      <c r="F708" s="51" t="n"/>
      <c r="G708" s="51" t="n"/>
      <c r="H708" s="51" t="n"/>
      <c r="I708" s="51" t="n"/>
      <c r="J708" s="51" t="n"/>
      <c r="K708" s="51" t="n"/>
    </row>
    <row r="709">
      <c r="C709" s="51" t="n"/>
      <c r="D709" s="51" t="n"/>
      <c r="F709" s="51" t="n"/>
      <c r="G709" s="51" t="n"/>
      <c r="H709" s="51" t="n"/>
      <c r="I709" s="51" t="n"/>
      <c r="J709" s="51" t="n"/>
      <c r="K709" s="51" t="n"/>
    </row>
    <row r="710">
      <c r="C710" s="51" t="n"/>
      <c r="D710" s="51" t="n"/>
      <c r="F710" s="51" t="n"/>
      <c r="G710" s="51" t="n"/>
      <c r="H710" s="51" t="n"/>
      <c r="I710" s="51" t="n"/>
      <c r="J710" s="51" t="n"/>
      <c r="K710" s="51" t="n"/>
    </row>
    <row r="711">
      <c r="C711" s="51" t="n"/>
      <c r="D711" s="51" t="n"/>
      <c r="F711" s="51" t="n"/>
      <c r="G711" s="51" t="n"/>
      <c r="H711" s="51" t="n"/>
      <c r="I711" s="51" t="n"/>
      <c r="J711" s="51" t="n"/>
      <c r="K711" s="51" t="n"/>
    </row>
    <row r="712">
      <c r="C712" s="51" t="n"/>
      <c r="D712" s="51" t="n"/>
      <c r="F712" s="51" t="n"/>
      <c r="G712" s="51" t="n"/>
      <c r="H712" s="51" t="n"/>
      <c r="I712" s="51" t="n"/>
      <c r="J712" s="51" t="n"/>
      <c r="K712" s="51" t="n"/>
    </row>
    <row r="713">
      <c r="C713" s="51" t="n"/>
      <c r="D713" s="51" t="n"/>
      <c r="F713" s="51" t="n"/>
      <c r="G713" s="51" t="n"/>
      <c r="H713" s="51" t="n"/>
      <c r="I713" s="51" t="n"/>
      <c r="J713" s="51" t="n"/>
      <c r="K713" s="51" t="n"/>
    </row>
    <row r="714">
      <c r="C714" s="51" t="n"/>
      <c r="D714" s="51" t="n"/>
      <c r="F714" s="51" t="n"/>
      <c r="G714" s="51" t="n"/>
      <c r="H714" s="51" t="n"/>
      <c r="I714" s="51" t="n"/>
      <c r="J714" s="51" t="n"/>
      <c r="K714" s="51" t="n"/>
    </row>
    <row r="715">
      <c r="C715" s="51" t="n"/>
      <c r="D715" s="51" t="n"/>
      <c r="F715" s="51" t="n"/>
      <c r="G715" s="51" t="n"/>
      <c r="H715" s="51" t="n"/>
      <c r="I715" s="51" t="n"/>
      <c r="J715" s="51" t="n"/>
      <c r="K715" s="51" t="n"/>
    </row>
    <row r="716">
      <c r="C716" s="51" t="n"/>
      <c r="D716" s="51" t="n"/>
      <c r="F716" s="51" t="n"/>
      <c r="G716" s="51" t="n"/>
      <c r="H716" s="51" t="n"/>
      <c r="I716" s="51" t="n"/>
      <c r="J716" s="51" t="n"/>
      <c r="K716" s="51" t="n"/>
    </row>
    <row r="717">
      <c r="C717" s="51" t="n"/>
      <c r="D717" s="51" t="n"/>
      <c r="F717" s="51" t="n"/>
      <c r="G717" s="51" t="n"/>
      <c r="H717" s="51" t="n"/>
      <c r="I717" s="51" t="n"/>
      <c r="J717" s="51" t="n"/>
      <c r="K717" s="51" t="n"/>
    </row>
    <row r="718">
      <c r="C718" s="51" t="n"/>
      <c r="D718" s="51" t="n"/>
      <c r="F718" s="51" t="n"/>
      <c r="G718" s="51" t="n"/>
      <c r="H718" s="51" t="n"/>
      <c r="I718" s="51" t="n"/>
      <c r="J718" s="51" t="n"/>
      <c r="K718" s="51" t="n"/>
    </row>
    <row r="719">
      <c r="C719" s="51" t="n"/>
      <c r="D719" s="51" t="n"/>
      <c r="F719" s="51" t="n"/>
      <c r="G719" s="51" t="n"/>
      <c r="H719" s="51" t="n"/>
      <c r="I719" s="51" t="n"/>
      <c r="J719" s="51" t="n"/>
      <c r="K719" s="51" t="n"/>
    </row>
    <row r="720">
      <c r="C720" s="51" t="n"/>
      <c r="D720" s="51" t="n"/>
      <c r="F720" s="51" t="n"/>
      <c r="G720" s="51" t="n"/>
      <c r="H720" s="51" t="n"/>
      <c r="I720" s="51" t="n"/>
      <c r="J720" s="51" t="n"/>
      <c r="K720" s="51" t="n"/>
    </row>
    <row r="721">
      <c r="C721" s="51" t="n"/>
      <c r="D721" s="51" t="n"/>
      <c r="F721" s="51" t="n"/>
      <c r="G721" s="51" t="n"/>
      <c r="H721" s="51" t="n"/>
      <c r="I721" s="51" t="n"/>
      <c r="J721" s="51" t="n"/>
      <c r="K721" s="51" t="n"/>
    </row>
    <row r="722">
      <c r="C722" s="51" t="n"/>
      <c r="D722" s="51" t="n"/>
      <c r="F722" s="51" t="n"/>
      <c r="G722" s="51" t="n"/>
      <c r="H722" s="51" t="n"/>
      <c r="I722" s="51" t="n"/>
      <c r="J722" s="51" t="n"/>
      <c r="K722" s="51" t="n"/>
    </row>
    <row r="723">
      <c r="C723" s="51" t="n"/>
      <c r="D723" s="51" t="n"/>
      <c r="F723" s="51" t="n"/>
      <c r="G723" s="51" t="n"/>
      <c r="H723" s="51" t="n"/>
      <c r="I723" s="51" t="n"/>
      <c r="J723" s="51" t="n"/>
      <c r="K723" s="51" t="n"/>
    </row>
    <row r="724">
      <c r="C724" s="51" t="n"/>
      <c r="D724" s="51" t="n"/>
      <c r="F724" s="51" t="n"/>
      <c r="G724" s="51" t="n"/>
      <c r="H724" s="51" t="n"/>
      <c r="I724" s="51" t="n"/>
      <c r="J724" s="51" t="n"/>
      <c r="K724" s="51" t="n"/>
    </row>
    <row r="725">
      <c r="C725" s="51" t="n"/>
      <c r="D725" s="51" t="n"/>
      <c r="F725" s="51" t="n"/>
      <c r="G725" s="51" t="n"/>
      <c r="H725" s="51" t="n"/>
      <c r="I725" s="51" t="n"/>
      <c r="J725" s="51" t="n"/>
      <c r="K725" s="51" t="n"/>
    </row>
    <row r="726">
      <c r="C726" s="51" t="n"/>
      <c r="D726" s="51" t="n"/>
      <c r="F726" s="51" t="n"/>
      <c r="G726" s="51" t="n"/>
      <c r="H726" s="51" t="n"/>
      <c r="I726" s="51" t="n"/>
      <c r="J726" s="51" t="n"/>
      <c r="K726" s="51" t="n"/>
    </row>
    <row r="727">
      <c r="C727" s="51" t="n"/>
      <c r="D727" s="51" t="n"/>
      <c r="F727" s="51" t="n"/>
      <c r="G727" s="51" t="n"/>
      <c r="H727" s="51" t="n"/>
      <c r="I727" s="51" t="n"/>
      <c r="J727" s="51" t="n"/>
      <c r="K727" s="51" t="n"/>
    </row>
    <row r="728">
      <c r="C728" s="51" t="n"/>
      <c r="D728" s="51" t="n"/>
      <c r="F728" s="51" t="n"/>
      <c r="G728" s="51" t="n"/>
      <c r="H728" s="51" t="n"/>
      <c r="I728" s="51" t="n"/>
      <c r="J728" s="51" t="n"/>
      <c r="K728" s="51" t="n"/>
    </row>
    <row r="729">
      <c r="C729" s="51" t="n"/>
      <c r="D729" s="51" t="n"/>
      <c r="F729" s="51" t="n"/>
      <c r="G729" s="51" t="n"/>
      <c r="H729" s="51" t="n"/>
      <c r="I729" s="51" t="n"/>
      <c r="J729" s="51" t="n"/>
      <c r="K729" s="51" t="n"/>
    </row>
    <row r="730">
      <c r="C730" s="51" t="n"/>
      <c r="D730" s="51" t="n"/>
      <c r="F730" s="51" t="n"/>
      <c r="G730" s="51" t="n"/>
      <c r="H730" s="51" t="n"/>
      <c r="I730" s="51" t="n"/>
      <c r="J730" s="51" t="n"/>
      <c r="K730" s="51" t="n"/>
    </row>
    <row r="731">
      <c r="C731" s="51" t="n"/>
      <c r="D731" s="51" t="n"/>
      <c r="F731" s="51" t="n"/>
      <c r="G731" s="51" t="n"/>
      <c r="H731" s="51" t="n"/>
      <c r="I731" s="51" t="n"/>
      <c r="J731" s="51" t="n"/>
      <c r="K731" s="51" t="n"/>
    </row>
    <row r="732">
      <c r="C732" s="51" t="n"/>
      <c r="D732" s="51" t="n"/>
      <c r="F732" s="51" t="n"/>
      <c r="G732" s="51" t="n"/>
      <c r="H732" s="51" t="n"/>
      <c r="I732" s="51" t="n"/>
      <c r="J732" s="51" t="n"/>
      <c r="K732" s="51" t="n"/>
    </row>
    <row r="733">
      <c r="C733" s="51" t="n"/>
      <c r="D733" s="51" t="n"/>
      <c r="F733" s="51" t="n"/>
      <c r="G733" s="51" t="n"/>
      <c r="H733" s="51" t="n"/>
      <c r="I733" s="51" t="n"/>
      <c r="J733" s="51" t="n"/>
      <c r="K733" s="51" t="n"/>
    </row>
    <row r="734">
      <c r="C734" s="51" t="n"/>
      <c r="D734" s="51" t="n"/>
      <c r="F734" s="51" t="n"/>
      <c r="G734" s="51" t="n"/>
      <c r="H734" s="51" t="n"/>
      <c r="I734" s="51" t="n"/>
      <c r="J734" s="51" t="n"/>
      <c r="K734" s="51" t="n"/>
    </row>
    <row r="735">
      <c r="C735" s="51" t="n"/>
      <c r="D735" s="51" t="n"/>
      <c r="F735" s="51" t="n"/>
      <c r="G735" s="51" t="n"/>
      <c r="H735" s="51" t="n"/>
      <c r="I735" s="51" t="n"/>
      <c r="J735" s="51" t="n"/>
      <c r="K735" s="51" t="n"/>
    </row>
    <row r="736">
      <c r="C736" s="51" t="n"/>
      <c r="D736" s="51" t="n"/>
      <c r="F736" s="51" t="n"/>
      <c r="G736" s="51" t="n"/>
      <c r="H736" s="51" t="n"/>
      <c r="I736" s="51" t="n"/>
      <c r="J736" s="51" t="n"/>
      <c r="K736" s="51" t="n"/>
    </row>
    <row r="737">
      <c r="C737" s="51" t="n"/>
      <c r="D737" s="51" t="n"/>
      <c r="F737" s="51" t="n"/>
      <c r="G737" s="51" t="n"/>
      <c r="H737" s="51" t="n"/>
      <c r="I737" s="51" t="n"/>
      <c r="J737" s="51" t="n"/>
      <c r="K737" s="51" t="n"/>
    </row>
    <row r="738">
      <c r="C738" s="51" t="n"/>
      <c r="D738" s="51" t="n"/>
      <c r="F738" s="51" t="n"/>
      <c r="G738" s="51" t="n"/>
      <c r="H738" s="51" t="n"/>
      <c r="I738" s="51" t="n"/>
      <c r="J738" s="51" t="n"/>
      <c r="K738" s="51" t="n"/>
    </row>
    <row r="739">
      <c r="C739" s="51" t="n"/>
      <c r="D739" s="51" t="n"/>
      <c r="F739" s="51" t="n"/>
      <c r="G739" s="51" t="n"/>
      <c r="H739" s="51" t="n"/>
      <c r="I739" s="51" t="n"/>
      <c r="J739" s="51" t="n"/>
      <c r="K739" s="51" t="n"/>
    </row>
    <row r="740">
      <c r="C740" s="51" t="n"/>
      <c r="D740" s="51" t="n"/>
      <c r="F740" s="51" t="n"/>
      <c r="G740" s="51" t="n"/>
      <c r="H740" s="51" t="n"/>
      <c r="I740" s="51" t="n"/>
      <c r="J740" s="51" t="n"/>
      <c r="K740" s="51" t="n"/>
    </row>
    <row r="741">
      <c r="C741" s="51" t="n"/>
      <c r="D741" s="51" t="n"/>
      <c r="F741" s="51" t="n"/>
      <c r="G741" s="51" t="n"/>
      <c r="H741" s="51" t="n"/>
      <c r="I741" s="51" t="n"/>
      <c r="J741" s="51" t="n"/>
      <c r="K741" s="51" t="n"/>
    </row>
    <row r="742">
      <c r="C742" s="51" t="n"/>
      <c r="D742" s="51" t="n"/>
      <c r="F742" s="51" t="n"/>
      <c r="G742" s="51" t="n"/>
      <c r="H742" s="51" t="n"/>
      <c r="I742" s="51" t="n"/>
      <c r="J742" s="51" t="n"/>
      <c r="K742" s="51" t="n"/>
    </row>
    <row r="743">
      <c r="C743" s="51" t="n"/>
      <c r="D743" s="51" t="n"/>
      <c r="F743" s="51" t="n"/>
      <c r="G743" s="51" t="n"/>
      <c r="H743" s="51" t="n"/>
      <c r="I743" s="51" t="n"/>
      <c r="J743" s="51" t="n"/>
      <c r="K743" s="51" t="n"/>
    </row>
    <row r="744">
      <c r="C744" s="51" t="n"/>
      <c r="D744" s="51" t="n"/>
      <c r="F744" s="51" t="n"/>
      <c r="G744" s="51" t="n"/>
      <c r="H744" s="51" t="n"/>
      <c r="I744" s="51" t="n"/>
      <c r="J744" s="51" t="n"/>
      <c r="K744" s="51" t="n"/>
    </row>
    <row r="745">
      <c r="C745" s="51" t="n"/>
      <c r="D745" s="51" t="n"/>
      <c r="F745" s="51" t="n"/>
      <c r="G745" s="51" t="n"/>
      <c r="H745" s="51" t="n"/>
      <c r="I745" s="51" t="n"/>
      <c r="J745" s="51" t="n"/>
      <c r="K745" s="51" t="n"/>
    </row>
    <row r="746">
      <c r="C746" s="51" t="n"/>
      <c r="D746" s="51" t="n"/>
      <c r="F746" s="51" t="n"/>
      <c r="G746" s="51" t="n"/>
      <c r="H746" s="51" t="n"/>
      <c r="I746" s="51" t="n"/>
      <c r="J746" s="51" t="n"/>
      <c r="K746" s="51" t="n"/>
    </row>
    <row r="747">
      <c r="C747" s="51" t="n"/>
      <c r="D747" s="51" t="n"/>
      <c r="F747" s="51" t="n"/>
      <c r="G747" s="51" t="n"/>
      <c r="H747" s="51" t="n"/>
      <c r="I747" s="51" t="n"/>
      <c r="J747" s="51" t="n"/>
      <c r="K747" s="51" t="n"/>
    </row>
    <row r="748">
      <c r="C748" s="51" t="n"/>
      <c r="D748" s="51" t="n"/>
      <c r="F748" s="51" t="n"/>
      <c r="G748" s="51" t="n"/>
      <c r="H748" s="51" t="n"/>
      <c r="I748" s="51" t="n"/>
      <c r="J748" s="51" t="n"/>
      <c r="K748" s="51" t="n"/>
    </row>
    <row r="749">
      <c r="C749" s="51" t="n"/>
      <c r="D749" s="51" t="n"/>
      <c r="F749" s="51" t="n"/>
      <c r="G749" s="51" t="n"/>
      <c r="H749" s="51" t="n"/>
      <c r="I749" s="51" t="n"/>
      <c r="J749" s="51" t="n"/>
      <c r="K749" s="51" t="n"/>
    </row>
    <row r="750">
      <c r="C750" s="51" t="n"/>
      <c r="D750" s="51" t="n"/>
      <c r="F750" s="51" t="n"/>
      <c r="G750" s="51" t="n"/>
      <c r="H750" s="51" t="n"/>
      <c r="I750" s="51" t="n"/>
      <c r="J750" s="51" t="n"/>
      <c r="K750" s="51" t="n"/>
    </row>
    <row r="751">
      <c r="C751" s="51" t="n"/>
      <c r="D751" s="51" t="n"/>
      <c r="F751" s="51" t="n"/>
      <c r="G751" s="51" t="n"/>
      <c r="H751" s="51" t="n"/>
      <c r="I751" s="51" t="n"/>
      <c r="J751" s="51" t="n"/>
      <c r="K751" s="51" t="n"/>
    </row>
    <row r="752">
      <c r="C752" s="51" t="n"/>
      <c r="D752" s="51" t="n"/>
      <c r="F752" s="51" t="n"/>
      <c r="G752" s="51" t="n"/>
      <c r="H752" s="51" t="n"/>
      <c r="I752" s="51" t="n"/>
      <c r="J752" s="51" t="n"/>
      <c r="K752" s="51" t="n"/>
    </row>
    <row r="753">
      <c r="C753" s="51" t="n"/>
      <c r="D753" s="51" t="n"/>
      <c r="F753" s="51" t="n"/>
      <c r="G753" s="51" t="n"/>
      <c r="H753" s="51" t="n"/>
      <c r="I753" s="51" t="n"/>
      <c r="J753" s="51" t="n"/>
      <c r="K753" s="51" t="n"/>
    </row>
    <row r="754">
      <c r="C754" s="51" t="n"/>
      <c r="D754" s="51" t="n"/>
      <c r="F754" s="51" t="n"/>
      <c r="G754" s="51" t="n"/>
      <c r="H754" s="51" t="n"/>
      <c r="I754" s="51" t="n"/>
      <c r="J754" s="51" t="n"/>
      <c r="K754" s="51" t="n"/>
    </row>
    <row r="755">
      <c r="C755" s="51" t="n"/>
      <c r="D755" s="51" t="n"/>
      <c r="F755" s="51" t="n"/>
      <c r="G755" s="51" t="n"/>
      <c r="H755" s="51" t="n"/>
      <c r="I755" s="51" t="n"/>
      <c r="J755" s="51" t="n"/>
      <c r="K755" s="51" t="n"/>
    </row>
    <row r="756">
      <c r="C756" s="51" t="n"/>
      <c r="D756" s="51" t="n"/>
      <c r="F756" s="51" t="n"/>
      <c r="G756" s="51" t="n"/>
      <c r="H756" s="51" t="n"/>
      <c r="I756" s="51" t="n"/>
      <c r="J756" s="51" t="n"/>
      <c r="K756" s="51" t="n"/>
    </row>
    <row r="757">
      <c r="C757" s="51" t="n"/>
      <c r="D757" s="51" t="n"/>
      <c r="F757" s="51" t="n"/>
      <c r="G757" s="51" t="n"/>
      <c r="H757" s="51" t="n"/>
      <c r="I757" s="51" t="n"/>
      <c r="J757" s="51" t="n"/>
      <c r="K757" s="51" t="n"/>
    </row>
    <row r="758">
      <c r="C758" s="51" t="n"/>
      <c r="D758" s="51" t="n"/>
      <c r="F758" s="51" t="n"/>
      <c r="G758" s="51" t="n"/>
      <c r="H758" s="51" t="n"/>
      <c r="I758" s="51" t="n"/>
      <c r="J758" s="51" t="n"/>
      <c r="K758" s="51" t="n"/>
    </row>
    <row r="759">
      <c r="C759" s="51" t="n"/>
      <c r="D759" s="51" t="n"/>
      <c r="F759" s="51" t="n"/>
      <c r="G759" s="51" t="n"/>
      <c r="H759" s="51" t="n"/>
      <c r="I759" s="51" t="n"/>
      <c r="J759" s="51" t="n"/>
      <c r="K759" s="51" t="n"/>
    </row>
    <row r="760">
      <c r="C760" s="51" t="n"/>
      <c r="D760" s="51" t="n"/>
      <c r="F760" s="51" t="n"/>
      <c r="G760" s="51" t="n"/>
      <c r="H760" s="51" t="n"/>
      <c r="I760" s="51" t="n"/>
      <c r="J760" s="51" t="n"/>
      <c r="K760" s="51" t="n"/>
    </row>
    <row r="761">
      <c r="C761" s="51" t="n"/>
      <c r="D761" s="51" t="n"/>
      <c r="F761" s="51" t="n"/>
      <c r="G761" s="51" t="n"/>
      <c r="H761" s="51" t="n"/>
      <c r="I761" s="51" t="n"/>
      <c r="J761" s="51" t="n"/>
      <c r="K761" s="51" t="n"/>
    </row>
    <row r="762">
      <c r="C762" s="51" t="n"/>
      <c r="D762" s="51" t="n"/>
      <c r="F762" s="51" t="n"/>
      <c r="G762" s="51" t="n"/>
      <c r="H762" s="51" t="n"/>
      <c r="I762" s="51" t="n"/>
      <c r="J762" s="51" t="n"/>
      <c r="K762" s="51" t="n"/>
    </row>
    <row r="763">
      <c r="C763" s="51" t="n"/>
      <c r="D763" s="51" t="n"/>
      <c r="F763" s="51" t="n"/>
      <c r="G763" s="51" t="n"/>
      <c r="H763" s="51" t="n"/>
      <c r="I763" s="51" t="n"/>
      <c r="J763" s="51" t="n"/>
      <c r="K763" s="51" t="n"/>
    </row>
    <row r="764">
      <c r="C764" s="51" t="n"/>
      <c r="D764" s="51" t="n"/>
      <c r="F764" s="51" t="n"/>
      <c r="G764" s="51" t="n"/>
      <c r="H764" s="51" t="n"/>
      <c r="I764" s="51" t="n"/>
      <c r="J764" s="51" t="n"/>
      <c r="K764" s="51" t="n"/>
    </row>
    <row r="765">
      <c r="C765" s="51" t="n"/>
      <c r="D765" s="51" t="n"/>
      <c r="F765" s="51" t="n"/>
      <c r="G765" s="51" t="n"/>
      <c r="H765" s="51" t="n"/>
      <c r="I765" s="51" t="n"/>
      <c r="J765" s="51" t="n"/>
      <c r="K765" s="51" t="n"/>
    </row>
    <row r="766">
      <c r="C766" s="51" t="n"/>
      <c r="D766" s="51" t="n"/>
      <c r="F766" s="51" t="n"/>
      <c r="G766" s="51" t="n"/>
      <c r="H766" s="51" t="n"/>
      <c r="I766" s="51" t="n"/>
      <c r="J766" s="51" t="n"/>
      <c r="K766" s="51" t="n"/>
    </row>
    <row r="767">
      <c r="C767" s="51" t="n"/>
      <c r="D767" s="51" t="n"/>
      <c r="F767" s="51" t="n"/>
      <c r="G767" s="51" t="n"/>
      <c r="H767" s="51" t="n"/>
      <c r="I767" s="51" t="n"/>
      <c r="J767" s="51" t="n"/>
      <c r="K767" s="51" t="n"/>
    </row>
    <row r="768">
      <c r="C768" s="51" t="n"/>
      <c r="D768" s="51" t="n"/>
      <c r="F768" s="51" t="n"/>
      <c r="G768" s="51" t="n"/>
      <c r="H768" s="51" t="n"/>
      <c r="I768" s="51" t="n"/>
      <c r="J768" s="51" t="n"/>
      <c r="K768" s="51" t="n"/>
    </row>
    <row r="769">
      <c r="C769" s="51" t="n"/>
      <c r="D769" s="51" t="n"/>
      <c r="F769" s="51" t="n"/>
      <c r="G769" s="51" t="n"/>
      <c r="H769" s="51" t="n"/>
      <c r="I769" s="51" t="n"/>
      <c r="J769" s="51" t="n"/>
      <c r="K769" s="51" t="n"/>
    </row>
    <row r="770">
      <c r="C770" s="51" t="n"/>
      <c r="D770" s="51" t="n"/>
      <c r="F770" s="51" t="n"/>
      <c r="G770" s="51" t="n"/>
      <c r="H770" s="51" t="n"/>
      <c r="I770" s="51" t="n"/>
      <c r="J770" s="51" t="n"/>
      <c r="K770" s="51" t="n"/>
    </row>
    <row r="771">
      <c r="C771" s="51" t="n"/>
      <c r="D771" s="51" t="n"/>
      <c r="F771" s="51" t="n"/>
      <c r="G771" s="51" t="n"/>
      <c r="H771" s="51" t="n"/>
      <c r="I771" s="51" t="n"/>
      <c r="J771" s="51" t="n"/>
      <c r="K771" s="51" t="n"/>
    </row>
    <row r="772">
      <c r="C772" s="51" t="n"/>
      <c r="D772" s="51" t="n"/>
      <c r="F772" s="51" t="n"/>
      <c r="G772" s="51" t="n"/>
      <c r="H772" s="51" t="n"/>
      <c r="I772" s="51" t="n"/>
      <c r="J772" s="51" t="n"/>
      <c r="K772" s="51" t="n"/>
    </row>
    <row r="773">
      <c r="C773" s="51" t="n"/>
      <c r="D773" s="51" t="n"/>
      <c r="F773" s="51" t="n"/>
      <c r="G773" s="51" t="n"/>
      <c r="H773" s="51" t="n"/>
      <c r="I773" s="51" t="n"/>
      <c r="J773" s="51" t="n"/>
      <c r="K773" s="51" t="n"/>
    </row>
    <row r="774">
      <c r="C774" s="51" t="n"/>
      <c r="D774" s="51" t="n"/>
      <c r="F774" s="51" t="n"/>
      <c r="G774" s="51" t="n"/>
      <c r="H774" s="51" t="n"/>
      <c r="I774" s="51" t="n"/>
      <c r="J774" s="51" t="n"/>
      <c r="K774" s="51" t="n"/>
    </row>
    <row r="775">
      <c r="C775" s="51" t="n"/>
      <c r="D775" s="51" t="n"/>
      <c r="F775" s="51" t="n"/>
      <c r="G775" s="51" t="n"/>
      <c r="H775" s="51" t="n"/>
      <c r="I775" s="51" t="n"/>
      <c r="J775" s="51" t="n"/>
      <c r="K775" s="51" t="n"/>
    </row>
    <row r="776">
      <c r="C776" s="51" t="n"/>
      <c r="D776" s="51" t="n"/>
      <c r="F776" s="51" t="n"/>
      <c r="G776" s="51" t="n"/>
      <c r="H776" s="51" t="n"/>
      <c r="I776" s="51" t="n"/>
      <c r="J776" s="51" t="n"/>
      <c r="K776" s="51" t="n"/>
    </row>
    <row r="777">
      <c r="C777" s="51" t="n"/>
      <c r="D777" s="51" t="n"/>
      <c r="F777" s="51" t="n"/>
      <c r="G777" s="51" t="n"/>
      <c r="H777" s="51" t="n"/>
      <c r="I777" s="51" t="n"/>
      <c r="J777" s="51" t="n"/>
      <c r="K777" s="51" t="n"/>
    </row>
    <row r="778">
      <c r="C778" s="51" t="n"/>
      <c r="D778" s="51" t="n"/>
      <c r="F778" s="51" t="n"/>
      <c r="G778" s="51" t="n"/>
      <c r="H778" s="51" t="n"/>
      <c r="I778" s="51" t="n"/>
      <c r="J778" s="51" t="n"/>
      <c r="K778" s="51" t="n"/>
    </row>
    <row r="779">
      <c r="C779" s="51" t="n"/>
      <c r="D779" s="51" t="n"/>
      <c r="F779" s="51" t="n"/>
      <c r="G779" s="51" t="n"/>
      <c r="H779" s="51" t="n"/>
      <c r="I779" s="51" t="n"/>
      <c r="J779" s="51" t="n"/>
      <c r="K779" s="51" t="n"/>
    </row>
    <row r="780">
      <c r="C780" s="51" t="n"/>
      <c r="D780" s="51" t="n"/>
      <c r="F780" s="51" t="n"/>
      <c r="G780" s="51" t="n"/>
      <c r="H780" s="51" t="n"/>
      <c r="I780" s="51" t="n"/>
      <c r="J780" s="51" t="n"/>
      <c r="K780" s="51" t="n"/>
    </row>
    <row r="781">
      <c r="C781" s="51" t="n"/>
      <c r="D781" s="51" t="n"/>
      <c r="F781" s="51" t="n"/>
      <c r="G781" s="51" t="n"/>
      <c r="H781" s="51" t="n"/>
      <c r="I781" s="51" t="n"/>
      <c r="J781" s="51" t="n"/>
      <c r="K781" s="51" t="n"/>
    </row>
    <row r="782">
      <c r="C782" s="51" t="n"/>
      <c r="D782" s="51" t="n"/>
      <c r="F782" s="51" t="n"/>
      <c r="G782" s="51" t="n"/>
      <c r="H782" s="51" t="n"/>
      <c r="I782" s="51" t="n"/>
      <c r="J782" s="51" t="n"/>
      <c r="K782" s="51" t="n"/>
    </row>
    <row r="783">
      <c r="C783" s="51" t="n"/>
      <c r="D783" s="51" t="n"/>
      <c r="F783" s="51" t="n"/>
      <c r="G783" s="51" t="n"/>
      <c r="H783" s="51" t="n"/>
      <c r="I783" s="51" t="n"/>
      <c r="J783" s="51" t="n"/>
      <c r="K783" s="51" t="n"/>
    </row>
    <row r="784">
      <c r="C784" s="51" t="n"/>
      <c r="D784" s="51" t="n"/>
      <c r="F784" s="51" t="n"/>
      <c r="G784" s="51" t="n"/>
      <c r="H784" s="51" t="n"/>
      <c r="I784" s="51" t="n"/>
      <c r="J784" s="51" t="n"/>
      <c r="K784" s="51" t="n"/>
    </row>
    <row r="785">
      <c r="C785" s="51" t="n"/>
      <c r="D785" s="51" t="n"/>
      <c r="F785" s="51" t="n"/>
      <c r="G785" s="51" t="n"/>
      <c r="H785" s="51" t="n"/>
      <c r="I785" s="51" t="n"/>
      <c r="J785" s="51" t="n"/>
      <c r="K785" s="51" t="n"/>
    </row>
    <row r="786">
      <c r="C786" s="51" t="n"/>
      <c r="D786" s="51" t="n"/>
      <c r="F786" s="51" t="n"/>
      <c r="G786" s="51" t="n"/>
      <c r="H786" s="51" t="n"/>
      <c r="I786" s="51" t="n"/>
      <c r="J786" s="51" t="n"/>
      <c r="K786" s="51" t="n"/>
    </row>
    <row r="787">
      <c r="C787" s="51" t="n"/>
      <c r="D787" s="51" t="n"/>
      <c r="F787" s="51" t="n"/>
      <c r="G787" s="51" t="n"/>
      <c r="H787" s="51" t="n"/>
      <c r="I787" s="51" t="n"/>
      <c r="J787" s="51" t="n"/>
      <c r="K787" s="51" t="n"/>
    </row>
    <row r="788">
      <c r="C788" s="51" t="n"/>
      <c r="D788" s="51" t="n"/>
      <c r="F788" s="51" t="n"/>
      <c r="G788" s="51" t="n"/>
      <c r="H788" s="51" t="n"/>
      <c r="I788" s="51" t="n"/>
      <c r="J788" s="51" t="n"/>
      <c r="K788" s="51" t="n"/>
    </row>
    <row r="789">
      <c r="C789" s="51" t="n"/>
      <c r="D789" s="51" t="n"/>
      <c r="F789" s="51" t="n"/>
      <c r="G789" s="51" t="n"/>
      <c r="H789" s="51" t="n"/>
      <c r="I789" s="51" t="n"/>
      <c r="J789" s="51" t="n"/>
      <c r="K789" s="51" t="n"/>
    </row>
    <row r="790">
      <c r="C790" s="51" t="n"/>
      <c r="D790" s="51" t="n"/>
      <c r="F790" s="51" t="n"/>
      <c r="G790" s="51" t="n"/>
      <c r="H790" s="51" t="n"/>
      <c r="I790" s="51" t="n"/>
      <c r="J790" s="51" t="n"/>
      <c r="K790" s="51" t="n"/>
    </row>
    <row r="791">
      <c r="C791" s="51" t="n"/>
      <c r="D791" s="51" t="n"/>
      <c r="F791" s="51" t="n"/>
      <c r="G791" s="51" t="n"/>
      <c r="H791" s="51" t="n"/>
      <c r="I791" s="51" t="n"/>
      <c r="J791" s="51" t="n"/>
      <c r="K791" s="51" t="n"/>
    </row>
    <row r="792">
      <c r="C792" s="51" t="n"/>
      <c r="D792" s="51" t="n"/>
      <c r="F792" s="51" t="n"/>
      <c r="G792" s="51" t="n"/>
      <c r="H792" s="51" t="n"/>
      <c r="I792" s="51" t="n"/>
      <c r="J792" s="51" t="n"/>
      <c r="K792" s="51" t="n"/>
    </row>
    <row r="793">
      <c r="C793" s="51" t="n"/>
      <c r="D793" s="51" t="n"/>
      <c r="F793" s="51" t="n"/>
      <c r="G793" s="51" t="n"/>
      <c r="H793" s="51" t="n"/>
      <c r="I793" s="51" t="n"/>
      <c r="J793" s="51" t="n"/>
      <c r="K793" s="51" t="n"/>
    </row>
    <row r="794">
      <c r="C794" s="51" t="n"/>
      <c r="D794" s="51" t="n"/>
      <c r="F794" s="51" t="n"/>
      <c r="G794" s="51" t="n"/>
      <c r="H794" s="51" t="n"/>
      <c r="I794" s="51" t="n"/>
      <c r="J794" s="51" t="n"/>
      <c r="K794" s="51" t="n"/>
    </row>
    <row r="795">
      <c r="C795" s="51" t="n"/>
      <c r="D795" s="51" t="n"/>
      <c r="F795" s="51" t="n"/>
      <c r="G795" s="51" t="n"/>
      <c r="H795" s="51" t="n"/>
      <c r="I795" s="51" t="n"/>
      <c r="J795" s="51" t="n"/>
      <c r="K795" s="51" t="n"/>
    </row>
    <row r="796">
      <c r="C796" s="51" t="n"/>
      <c r="D796" s="51" t="n"/>
      <c r="F796" s="51" t="n"/>
      <c r="G796" s="51" t="n"/>
      <c r="H796" s="51" t="n"/>
      <c r="I796" s="51" t="n"/>
      <c r="J796" s="51" t="n"/>
      <c r="K796" s="51" t="n"/>
    </row>
    <row r="797">
      <c r="C797" s="51" t="n"/>
      <c r="D797" s="51" t="n"/>
      <c r="F797" s="51" t="n"/>
      <c r="G797" s="51" t="n"/>
      <c r="H797" s="51" t="n"/>
      <c r="I797" s="51" t="n"/>
      <c r="J797" s="51" t="n"/>
      <c r="K797" s="51" t="n"/>
    </row>
    <row r="798">
      <c r="C798" s="51" t="n"/>
      <c r="D798" s="51" t="n"/>
      <c r="F798" s="51" t="n"/>
      <c r="G798" s="51" t="n"/>
      <c r="H798" s="51" t="n"/>
      <c r="I798" s="51" t="n"/>
      <c r="J798" s="51" t="n"/>
      <c r="K798" s="51" t="n"/>
    </row>
    <row r="799">
      <c r="C799" s="51" t="n"/>
      <c r="D799" s="51" t="n"/>
      <c r="F799" s="51" t="n"/>
      <c r="G799" s="51" t="n"/>
      <c r="H799" s="51" t="n"/>
      <c r="I799" s="51" t="n"/>
      <c r="J799" s="51" t="n"/>
      <c r="K799" s="51" t="n"/>
    </row>
    <row r="800">
      <c r="C800" s="51" t="n"/>
      <c r="D800" s="51" t="n"/>
      <c r="F800" s="51" t="n"/>
      <c r="G800" s="51" t="n"/>
      <c r="H800" s="51" t="n"/>
      <c r="I800" s="51" t="n"/>
      <c r="J800" s="51" t="n"/>
      <c r="K800" s="51" t="n"/>
    </row>
    <row r="801">
      <c r="C801" s="51" t="n"/>
      <c r="D801" s="51" t="n"/>
      <c r="F801" s="51" t="n"/>
      <c r="G801" s="51" t="n"/>
      <c r="H801" s="51" t="n"/>
      <c r="I801" s="51" t="n"/>
      <c r="J801" s="51" t="n"/>
      <c r="K801" s="51" t="n"/>
    </row>
    <row r="802">
      <c r="C802" s="51" t="n"/>
      <c r="D802" s="51" t="n"/>
      <c r="F802" s="51" t="n"/>
      <c r="G802" s="51" t="n"/>
      <c r="H802" s="51" t="n"/>
      <c r="I802" s="51" t="n"/>
      <c r="J802" s="51" t="n"/>
      <c r="K802" s="51" t="n"/>
    </row>
    <row r="803">
      <c r="C803" s="51" t="n"/>
      <c r="D803" s="51" t="n"/>
      <c r="F803" s="51" t="n"/>
      <c r="G803" s="51" t="n"/>
      <c r="H803" s="51" t="n"/>
      <c r="I803" s="51" t="n"/>
      <c r="J803" s="51" t="n"/>
      <c r="K803" s="51" t="n"/>
    </row>
    <row r="804">
      <c r="C804" s="51" t="n"/>
      <c r="D804" s="51" t="n"/>
      <c r="F804" s="51" t="n"/>
      <c r="G804" s="51" t="n"/>
      <c r="H804" s="51" t="n"/>
      <c r="I804" s="51" t="n"/>
      <c r="J804" s="51" t="n"/>
      <c r="K804" s="51" t="n"/>
    </row>
    <row r="805">
      <c r="C805" s="51" t="n"/>
      <c r="D805" s="51" t="n"/>
      <c r="F805" s="51" t="n"/>
      <c r="G805" s="51" t="n"/>
      <c r="H805" s="51" t="n"/>
      <c r="I805" s="51" t="n"/>
      <c r="J805" s="51" t="n"/>
      <c r="K805" s="51" t="n"/>
    </row>
    <row r="806">
      <c r="C806" s="51" t="n"/>
      <c r="D806" s="51" t="n"/>
      <c r="F806" s="51" t="n"/>
      <c r="G806" s="51" t="n"/>
      <c r="H806" s="51" t="n"/>
      <c r="I806" s="51" t="n"/>
      <c r="J806" s="51" t="n"/>
      <c r="K806" s="51" t="n"/>
    </row>
    <row r="807">
      <c r="C807" s="51" t="n"/>
      <c r="D807" s="51" t="n"/>
      <c r="F807" s="51" t="n"/>
      <c r="G807" s="51" t="n"/>
      <c r="H807" s="51" t="n"/>
      <c r="I807" s="51" t="n"/>
      <c r="J807" s="51" t="n"/>
      <c r="K807" s="51" t="n"/>
    </row>
    <row r="808">
      <c r="C808" s="51" t="n"/>
      <c r="D808" s="51" t="n"/>
      <c r="F808" s="51" t="n"/>
      <c r="G808" s="51" t="n"/>
      <c r="H808" s="51" t="n"/>
      <c r="I808" s="51" t="n"/>
      <c r="J808" s="51" t="n"/>
      <c r="K808" s="51" t="n"/>
    </row>
    <row r="809">
      <c r="C809" s="51" t="n"/>
      <c r="D809" s="51" t="n"/>
      <c r="F809" s="51" t="n"/>
      <c r="G809" s="51" t="n"/>
      <c r="H809" s="51" t="n"/>
      <c r="I809" s="51" t="n"/>
      <c r="J809" s="51" t="n"/>
      <c r="K809" s="51" t="n"/>
    </row>
    <row r="810">
      <c r="C810" s="51" t="n"/>
      <c r="D810" s="51" t="n"/>
      <c r="F810" s="51" t="n"/>
      <c r="G810" s="51" t="n"/>
      <c r="H810" s="51" t="n"/>
      <c r="I810" s="51" t="n"/>
      <c r="J810" s="51" t="n"/>
      <c r="K810" s="51" t="n"/>
    </row>
    <row r="811">
      <c r="C811" s="51" t="n"/>
      <c r="D811" s="51" t="n"/>
      <c r="F811" s="51" t="n"/>
      <c r="G811" s="51" t="n"/>
      <c r="H811" s="51" t="n"/>
      <c r="I811" s="51" t="n"/>
      <c r="J811" s="51" t="n"/>
      <c r="K811" s="51" t="n"/>
    </row>
    <row r="812">
      <c r="C812" s="51" t="n"/>
      <c r="D812" s="51" t="n"/>
      <c r="F812" s="51" t="n"/>
      <c r="G812" s="51" t="n"/>
      <c r="H812" s="51" t="n"/>
      <c r="I812" s="51" t="n"/>
      <c r="J812" s="51" t="n"/>
      <c r="K812" s="51" t="n"/>
    </row>
    <row r="813">
      <c r="C813" s="51" t="n"/>
      <c r="D813" s="51" t="n"/>
      <c r="F813" s="51" t="n"/>
      <c r="G813" s="51" t="n"/>
      <c r="H813" s="51" t="n"/>
      <c r="I813" s="51" t="n"/>
      <c r="J813" s="51" t="n"/>
      <c r="K813" s="51" t="n"/>
    </row>
    <row r="814">
      <c r="C814" s="51" t="n"/>
      <c r="D814" s="51" t="n"/>
      <c r="F814" s="51" t="n"/>
      <c r="G814" s="51" t="n"/>
      <c r="H814" s="51" t="n"/>
      <c r="I814" s="51" t="n"/>
      <c r="J814" s="51" t="n"/>
      <c r="K814" s="51" t="n"/>
    </row>
    <row r="815">
      <c r="C815" s="51" t="n"/>
      <c r="D815" s="51" t="n"/>
      <c r="F815" s="51" t="n"/>
      <c r="G815" s="51" t="n"/>
      <c r="H815" s="51" t="n"/>
      <c r="I815" s="51" t="n"/>
      <c r="J815" s="51" t="n"/>
      <c r="K815" s="51" t="n"/>
    </row>
    <row r="816">
      <c r="C816" s="51" t="n"/>
      <c r="D816" s="51" t="n"/>
      <c r="F816" s="51" t="n"/>
      <c r="G816" s="51" t="n"/>
      <c r="H816" s="51" t="n"/>
      <c r="I816" s="51" t="n"/>
      <c r="J816" s="51" t="n"/>
      <c r="K816" s="51" t="n"/>
    </row>
    <row r="817">
      <c r="C817" s="51" t="n"/>
      <c r="D817" s="51" t="n"/>
      <c r="F817" s="51" t="n"/>
      <c r="G817" s="51" t="n"/>
      <c r="H817" s="51" t="n"/>
      <c r="I817" s="51" t="n"/>
      <c r="J817" s="51" t="n"/>
      <c r="K817" s="51" t="n"/>
    </row>
    <row r="818">
      <c r="C818" s="51" t="n"/>
      <c r="D818" s="51" t="n"/>
      <c r="F818" s="51" t="n"/>
      <c r="G818" s="51" t="n"/>
      <c r="H818" s="51" t="n"/>
      <c r="I818" s="51" t="n"/>
      <c r="J818" s="51" t="n"/>
      <c r="K818" s="51" t="n"/>
    </row>
    <row r="819">
      <c r="C819" s="51" t="n"/>
      <c r="D819" s="51" t="n"/>
      <c r="F819" s="51" t="n"/>
      <c r="G819" s="51" t="n"/>
      <c r="H819" s="51" t="n"/>
      <c r="I819" s="51" t="n"/>
      <c r="J819" s="51" t="n"/>
      <c r="K819" s="51" t="n"/>
    </row>
    <row r="820">
      <c r="C820" s="51" t="n"/>
      <c r="D820" s="51" t="n"/>
      <c r="F820" s="51" t="n"/>
      <c r="G820" s="51" t="n"/>
      <c r="H820" s="51" t="n"/>
      <c r="I820" s="51" t="n"/>
      <c r="J820" s="51" t="n"/>
      <c r="K820" s="51" t="n"/>
    </row>
    <row r="821">
      <c r="C821" s="51" t="n"/>
      <c r="D821" s="51" t="n"/>
      <c r="F821" s="51" t="n"/>
      <c r="G821" s="51" t="n"/>
      <c r="H821" s="51" t="n"/>
      <c r="I821" s="51" t="n"/>
      <c r="J821" s="51" t="n"/>
      <c r="K821" s="51" t="n"/>
    </row>
    <row r="822">
      <c r="C822" s="51" t="n"/>
      <c r="D822" s="51" t="n"/>
      <c r="F822" s="51" t="n"/>
      <c r="G822" s="51" t="n"/>
      <c r="H822" s="51" t="n"/>
      <c r="I822" s="51" t="n"/>
      <c r="J822" s="51" t="n"/>
      <c r="K822" s="51" t="n"/>
    </row>
    <row r="823">
      <c r="C823" s="51" t="n"/>
      <c r="D823" s="51" t="n"/>
      <c r="F823" s="51" t="n"/>
      <c r="G823" s="51" t="n"/>
      <c r="H823" s="51" t="n"/>
      <c r="I823" s="51" t="n"/>
      <c r="J823" s="51" t="n"/>
      <c r="K823" s="51" t="n"/>
    </row>
    <row r="824">
      <c r="C824" s="51" t="n"/>
      <c r="D824" s="51" t="n"/>
      <c r="F824" s="51" t="n"/>
      <c r="G824" s="51" t="n"/>
      <c r="H824" s="51" t="n"/>
      <c r="I824" s="51" t="n"/>
      <c r="J824" s="51" t="n"/>
      <c r="K824" s="51" t="n"/>
    </row>
    <row r="825">
      <c r="C825" s="51" t="n"/>
      <c r="D825" s="51" t="n"/>
      <c r="F825" s="51" t="n"/>
      <c r="G825" s="51" t="n"/>
      <c r="H825" s="51" t="n"/>
      <c r="I825" s="51" t="n"/>
      <c r="J825" s="51" t="n"/>
      <c r="K825" s="51" t="n"/>
    </row>
    <row r="826">
      <c r="C826" s="51" t="n"/>
      <c r="D826" s="51" t="n"/>
      <c r="F826" s="51" t="n"/>
      <c r="G826" s="51" t="n"/>
      <c r="H826" s="51" t="n"/>
      <c r="I826" s="51" t="n"/>
      <c r="J826" s="51" t="n"/>
      <c r="K826" s="51" t="n"/>
    </row>
    <row r="827">
      <c r="C827" s="51" t="n"/>
      <c r="D827" s="51" t="n"/>
      <c r="F827" s="51" t="n"/>
      <c r="G827" s="51" t="n"/>
      <c r="H827" s="51" t="n"/>
      <c r="I827" s="51" t="n"/>
      <c r="J827" s="51" t="n"/>
      <c r="K827" s="51" t="n"/>
    </row>
    <row r="828">
      <c r="C828" s="51" t="n"/>
      <c r="D828" s="51" t="n"/>
      <c r="F828" s="51" t="n"/>
      <c r="G828" s="51" t="n"/>
      <c r="H828" s="51" t="n"/>
      <c r="I828" s="51" t="n"/>
      <c r="J828" s="51" t="n"/>
      <c r="K828" s="51" t="n"/>
    </row>
    <row r="829">
      <c r="C829" s="51" t="n"/>
      <c r="D829" s="51" t="n"/>
      <c r="F829" s="51" t="n"/>
      <c r="G829" s="51" t="n"/>
      <c r="H829" s="51" t="n"/>
      <c r="I829" s="51" t="n"/>
      <c r="J829" s="51" t="n"/>
      <c r="K829" s="51" t="n"/>
    </row>
    <row r="830">
      <c r="C830" s="51" t="n"/>
      <c r="D830" s="51" t="n"/>
      <c r="F830" s="51" t="n"/>
      <c r="G830" s="51" t="n"/>
      <c r="H830" s="51" t="n"/>
      <c r="I830" s="51" t="n"/>
      <c r="J830" s="51" t="n"/>
      <c r="K830" s="51" t="n"/>
    </row>
    <row r="831">
      <c r="C831" s="51" t="n"/>
      <c r="D831" s="51" t="n"/>
      <c r="F831" s="51" t="n"/>
      <c r="G831" s="51" t="n"/>
      <c r="H831" s="51" t="n"/>
      <c r="I831" s="51" t="n"/>
      <c r="J831" s="51" t="n"/>
      <c r="K831" s="51" t="n"/>
    </row>
    <row r="832">
      <c r="C832" s="51" t="n"/>
      <c r="D832" s="51" t="n"/>
      <c r="F832" s="51" t="n"/>
      <c r="G832" s="51" t="n"/>
      <c r="H832" s="51" t="n"/>
      <c r="I832" s="51" t="n"/>
      <c r="J832" s="51" t="n"/>
      <c r="K832" s="51" t="n"/>
    </row>
    <row r="833">
      <c r="C833" s="51" t="n"/>
      <c r="D833" s="51" t="n"/>
      <c r="F833" s="51" t="n"/>
      <c r="G833" s="51" t="n"/>
      <c r="H833" s="51" t="n"/>
      <c r="I833" s="51" t="n"/>
      <c r="J833" s="51" t="n"/>
      <c r="K833" s="51" t="n"/>
    </row>
    <row r="834">
      <c r="C834" s="51" t="n"/>
      <c r="D834" s="51" t="n"/>
      <c r="F834" s="51" t="n"/>
      <c r="G834" s="51" t="n"/>
      <c r="H834" s="51" t="n"/>
      <c r="I834" s="51" t="n"/>
      <c r="J834" s="51" t="n"/>
      <c r="K834" s="51" t="n"/>
    </row>
    <row r="835">
      <c r="C835" s="51" t="n"/>
      <c r="D835" s="51" t="n"/>
      <c r="F835" s="51" t="n"/>
      <c r="G835" s="51" t="n"/>
      <c r="H835" s="51" t="n"/>
      <c r="I835" s="51" t="n"/>
      <c r="J835" s="51" t="n"/>
      <c r="K835" s="51" t="n"/>
    </row>
    <row r="836">
      <c r="C836" s="51" t="n"/>
      <c r="D836" s="51" t="n"/>
      <c r="F836" s="51" t="n"/>
      <c r="G836" s="51" t="n"/>
      <c r="H836" s="51" t="n"/>
      <c r="I836" s="51" t="n"/>
      <c r="J836" s="51" t="n"/>
      <c r="K836" s="51" t="n"/>
    </row>
    <row r="837">
      <c r="C837" s="51" t="n"/>
      <c r="D837" s="51" t="n"/>
      <c r="F837" s="51" t="n"/>
      <c r="G837" s="51" t="n"/>
      <c r="H837" s="51" t="n"/>
      <c r="I837" s="51" t="n"/>
      <c r="J837" s="51" t="n"/>
      <c r="K837" s="51" t="n"/>
    </row>
    <row r="838">
      <c r="C838" s="51" t="n"/>
      <c r="D838" s="51" t="n"/>
      <c r="F838" s="51" t="n"/>
      <c r="G838" s="51" t="n"/>
      <c r="H838" s="51" t="n"/>
      <c r="I838" s="51" t="n"/>
      <c r="J838" s="51" t="n"/>
      <c r="K838" s="51" t="n"/>
    </row>
    <row r="839">
      <c r="C839" s="51" t="n"/>
      <c r="D839" s="51" t="n"/>
      <c r="F839" s="51" t="n"/>
      <c r="G839" s="51" t="n"/>
      <c r="H839" s="51" t="n"/>
      <c r="I839" s="51" t="n"/>
      <c r="J839" s="51" t="n"/>
      <c r="K839" s="51" t="n"/>
    </row>
    <row r="840">
      <c r="C840" s="51" t="n"/>
      <c r="D840" s="51" t="n"/>
      <c r="F840" s="51" t="n"/>
      <c r="G840" s="51" t="n"/>
      <c r="H840" s="51" t="n"/>
      <c r="I840" s="51" t="n"/>
      <c r="J840" s="51" t="n"/>
      <c r="K840" s="51" t="n"/>
    </row>
    <row r="841">
      <c r="C841" s="51" t="n"/>
      <c r="D841" s="51" t="n"/>
      <c r="F841" s="51" t="n"/>
      <c r="G841" s="51" t="n"/>
      <c r="H841" s="51" t="n"/>
      <c r="I841" s="51" t="n"/>
      <c r="J841" s="51" t="n"/>
      <c r="K841" s="51" t="n"/>
    </row>
    <row r="842">
      <c r="C842" s="51" t="n"/>
      <c r="D842" s="51" t="n"/>
      <c r="F842" s="51" t="n"/>
      <c r="G842" s="51" t="n"/>
      <c r="H842" s="51" t="n"/>
      <c r="I842" s="51" t="n"/>
      <c r="J842" s="51" t="n"/>
      <c r="K842" s="51" t="n"/>
    </row>
    <row r="843">
      <c r="C843" s="51" t="n"/>
      <c r="D843" s="51" t="n"/>
      <c r="F843" s="51" t="n"/>
      <c r="G843" s="51" t="n"/>
      <c r="H843" s="51" t="n"/>
      <c r="I843" s="51" t="n"/>
      <c r="J843" s="51" t="n"/>
      <c r="K843" s="51" t="n"/>
    </row>
    <row r="844">
      <c r="C844" s="51" t="n"/>
      <c r="D844" s="51" t="n"/>
      <c r="F844" s="51" t="n"/>
      <c r="G844" s="51" t="n"/>
      <c r="H844" s="51" t="n"/>
      <c r="I844" s="51" t="n"/>
      <c r="J844" s="51" t="n"/>
      <c r="K844" s="51" t="n"/>
    </row>
    <row r="845">
      <c r="C845" s="51" t="n"/>
      <c r="D845" s="51" t="n"/>
      <c r="F845" s="51" t="n"/>
      <c r="G845" s="51" t="n"/>
      <c r="H845" s="51" t="n"/>
      <c r="I845" s="51" t="n"/>
      <c r="J845" s="51" t="n"/>
      <c r="K845" s="51" t="n"/>
    </row>
    <row r="846">
      <c r="C846" s="51" t="n"/>
      <c r="D846" s="51" t="n"/>
      <c r="F846" s="51" t="n"/>
      <c r="G846" s="51" t="n"/>
      <c r="H846" s="51" t="n"/>
      <c r="I846" s="51" t="n"/>
      <c r="J846" s="51" t="n"/>
      <c r="K846" s="51" t="n"/>
    </row>
    <row r="847">
      <c r="C847" s="51" t="n"/>
      <c r="D847" s="51" t="n"/>
      <c r="F847" s="51" t="n"/>
      <c r="G847" s="51" t="n"/>
      <c r="H847" s="51" t="n"/>
      <c r="I847" s="51" t="n"/>
      <c r="J847" s="51" t="n"/>
      <c r="K847" s="51" t="n"/>
    </row>
    <row r="848">
      <c r="C848" s="51" t="n"/>
      <c r="D848" s="51" t="n"/>
      <c r="F848" s="51" t="n"/>
      <c r="G848" s="51" t="n"/>
      <c r="H848" s="51" t="n"/>
      <c r="I848" s="51" t="n"/>
      <c r="J848" s="51" t="n"/>
      <c r="K848" s="51" t="n"/>
    </row>
    <row r="849">
      <c r="C849" s="51" t="n"/>
      <c r="D849" s="51" t="n"/>
      <c r="F849" s="51" t="n"/>
      <c r="G849" s="51" t="n"/>
      <c r="H849" s="51" t="n"/>
      <c r="I849" s="51" t="n"/>
      <c r="J849" s="51" t="n"/>
      <c r="K849" s="51" t="n"/>
    </row>
    <row r="850">
      <c r="C850" s="51" t="n"/>
      <c r="D850" s="51" t="n"/>
      <c r="F850" s="51" t="n"/>
      <c r="G850" s="51" t="n"/>
      <c r="H850" s="51" t="n"/>
      <c r="I850" s="51" t="n"/>
      <c r="J850" s="51" t="n"/>
      <c r="K850" s="51" t="n"/>
    </row>
    <row r="851">
      <c r="C851" s="51" t="n"/>
      <c r="D851" s="51" t="n"/>
      <c r="F851" s="51" t="n"/>
      <c r="G851" s="51" t="n"/>
      <c r="H851" s="51" t="n"/>
      <c r="I851" s="51" t="n"/>
      <c r="J851" s="51" t="n"/>
      <c r="K851" s="51" t="n"/>
    </row>
    <row r="852">
      <c r="C852" s="51" t="n"/>
      <c r="D852" s="51" t="n"/>
      <c r="F852" s="51" t="n"/>
      <c r="G852" s="51" t="n"/>
      <c r="H852" s="51" t="n"/>
      <c r="I852" s="51" t="n"/>
      <c r="J852" s="51" t="n"/>
      <c r="K852" s="51" t="n"/>
    </row>
    <row r="853">
      <c r="C853" s="51" t="n"/>
      <c r="D853" s="51" t="n"/>
      <c r="F853" s="51" t="n"/>
      <c r="G853" s="51" t="n"/>
      <c r="H853" s="51" t="n"/>
      <c r="I853" s="51" t="n"/>
      <c r="J853" s="51" t="n"/>
      <c r="K853" s="51" t="n"/>
    </row>
    <row r="854">
      <c r="C854" s="51" t="n"/>
      <c r="D854" s="51" t="n"/>
      <c r="F854" s="51" t="n"/>
      <c r="G854" s="51" t="n"/>
      <c r="H854" s="51" t="n"/>
      <c r="I854" s="51" t="n"/>
      <c r="J854" s="51" t="n"/>
      <c r="K854" s="51" t="n"/>
    </row>
    <row r="855">
      <c r="C855" s="51" t="n"/>
      <c r="D855" s="51" t="n"/>
      <c r="F855" s="51" t="n"/>
      <c r="G855" s="51" t="n"/>
      <c r="H855" s="51" t="n"/>
      <c r="I855" s="51" t="n"/>
      <c r="J855" s="51" t="n"/>
      <c r="K855" s="51" t="n"/>
    </row>
    <row r="856">
      <c r="C856" s="51" t="n"/>
      <c r="D856" s="51" t="n"/>
      <c r="F856" s="51" t="n"/>
      <c r="G856" s="51" t="n"/>
      <c r="H856" s="51" t="n"/>
      <c r="I856" s="51" t="n"/>
      <c r="J856" s="51" t="n"/>
      <c r="K856" s="51" t="n"/>
    </row>
    <row r="857">
      <c r="C857" s="51" t="n"/>
      <c r="D857" s="51" t="n"/>
      <c r="F857" s="51" t="n"/>
      <c r="G857" s="51" t="n"/>
      <c r="H857" s="51" t="n"/>
      <c r="I857" s="51" t="n"/>
      <c r="J857" s="51" t="n"/>
      <c r="K857" s="51" t="n"/>
    </row>
    <row r="858">
      <c r="C858" s="51" t="n"/>
      <c r="D858" s="51" t="n"/>
      <c r="F858" s="51" t="n"/>
      <c r="G858" s="51" t="n"/>
      <c r="H858" s="51" t="n"/>
      <c r="I858" s="51" t="n"/>
      <c r="J858" s="51" t="n"/>
      <c r="K858" s="51" t="n"/>
    </row>
    <row r="859">
      <c r="C859" s="51" t="n"/>
      <c r="D859" s="51" t="n"/>
      <c r="F859" s="51" t="n"/>
      <c r="G859" s="51" t="n"/>
      <c r="H859" s="51" t="n"/>
      <c r="I859" s="51" t="n"/>
      <c r="J859" s="51" t="n"/>
      <c r="K859" s="51" t="n"/>
    </row>
    <row r="860">
      <c r="C860" s="51" t="n"/>
      <c r="D860" s="51" t="n"/>
      <c r="F860" s="51" t="n"/>
      <c r="G860" s="51" t="n"/>
      <c r="H860" s="51" t="n"/>
      <c r="I860" s="51" t="n"/>
      <c r="J860" s="51" t="n"/>
      <c r="K860" s="51" t="n"/>
    </row>
    <row r="861">
      <c r="C861" s="51" t="n"/>
      <c r="D861" s="51" t="n"/>
      <c r="F861" s="51" t="n"/>
      <c r="G861" s="51" t="n"/>
      <c r="H861" s="51" t="n"/>
      <c r="I861" s="51" t="n"/>
      <c r="J861" s="51" t="n"/>
      <c r="K861" s="51" t="n"/>
    </row>
    <row r="862">
      <c r="C862" s="51" t="n"/>
      <c r="D862" s="51" t="n"/>
      <c r="F862" s="51" t="n"/>
      <c r="G862" s="51" t="n"/>
      <c r="H862" s="51" t="n"/>
      <c r="I862" s="51" t="n"/>
      <c r="J862" s="51" t="n"/>
      <c r="K862" s="51" t="n"/>
    </row>
    <row r="863">
      <c r="C863" s="51" t="n"/>
      <c r="D863" s="51" t="n"/>
      <c r="F863" s="51" t="n"/>
      <c r="G863" s="51" t="n"/>
      <c r="H863" s="51" t="n"/>
      <c r="I863" s="51" t="n"/>
      <c r="J863" s="51" t="n"/>
      <c r="K863" s="51" t="n"/>
    </row>
    <row r="864">
      <c r="C864" s="51" t="n"/>
      <c r="D864" s="51" t="n"/>
      <c r="F864" s="51" t="n"/>
      <c r="G864" s="51" t="n"/>
      <c r="H864" s="51" t="n"/>
      <c r="I864" s="51" t="n"/>
      <c r="J864" s="51" t="n"/>
      <c r="K864" s="51" t="n"/>
    </row>
    <row r="865">
      <c r="C865" s="51" t="n"/>
      <c r="D865" s="51" t="n"/>
      <c r="F865" s="51" t="n"/>
      <c r="G865" s="51" t="n"/>
      <c r="H865" s="51" t="n"/>
      <c r="I865" s="51" t="n"/>
      <c r="J865" s="51" t="n"/>
      <c r="K865" s="51" t="n"/>
    </row>
    <row r="866">
      <c r="C866" s="51" t="n"/>
      <c r="D866" s="51" t="n"/>
      <c r="F866" s="51" t="n"/>
      <c r="G866" s="51" t="n"/>
      <c r="H866" s="51" t="n"/>
      <c r="I866" s="51" t="n"/>
      <c r="J866" s="51" t="n"/>
      <c r="K866" s="51" t="n"/>
    </row>
    <row r="867">
      <c r="C867" s="51" t="n"/>
      <c r="D867" s="51" t="n"/>
      <c r="F867" s="51" t="n"/>
      <c r="G867" s="51" t="n"/>
      <c r="H867" s="51" t="n"/>
      <c r="I867" s="51" t="n"/>
      <c r="J867" s="51" t="n"/>
      <c r="K867" s="51" t="n"/>
    </row>
    <row r="868">
      <c r="C868" s="51" t="n"/>
      <c r="D868" s="51" t="n"/>
      <c r="F868" s="51" t="n"/>
      <c r="G868" s="51" t="n"/>
      <c r="H868" s="51" t="n"/>
      <c r="I868" s="51" t="n"/>
      <c r="J868" s="51" t="n"/>
      <c r="K868" s="51" t="n"/>
    </row>
    <row r="869">
      <c r="C869" s="51" t="n"/>
      <c r="D869" s="51" t="n"/>
      <c r="F869" s="51" t="n"/>
      <c r="G869" s="51" t="n"/>
      <c r="H869" s="51" t="n"/>
      <c r="I869" s="51" t="n"/>
      <c r="J869" s="51" t="n"/>
      <c r="K869" s="51" t="n"/>
    </row>
    <row r="870">
      <c r="C870" s="51" t="n"/>
      <c r="D870" s="51" t="n"/>
      <c r="F870" s="51" t="n"/>
      <c r="G870" s="51" t="n"/>
      <c r="H870" s="51" t="n"/>
      <c r="I870" s="51" t="n"/>
      <c r="J870" s="51" t="n"/>
      <c r="K870" s="51" t="n"/>
    </row>
    <row r="871">
      <c r="C871" s="51" t="n"/>
      <c r="D871" s="51" t="n"/>
      <c r="F871" s="51" t="n"/>
      <c r="G871" s="51" t="n"/>
      <c r="H871" s="51" t="n"/>
      <c r="I871" s="51" t="n"/>
      <c r="J871" s="51" t="n"/>
      <c r="K871" s="51" t="n"/>
    </row>
    <row r="872">
      <c r="C872" s="51" t="n"/>
      <c r="D872" s="51" t="n"/>
      <c r="F872" s="51" t="n"/>
      <c r="G872" s="51" t="n"/>
      <c r="H872" s="51" t="n"/>
      <c r="I872" s="51" t="n"/>
      <c r="J872" s="51" t="n"/>
      <c r="K872" s="51" t="n"/>
    </row>
    <row r="873">
      <c r="C873" s="51" t="n"/>
      <c r="D873" s="51" t="n"/>
      <c r="F873" s="51" t="n"/>
      <c r="G873" s="51" t="n"/>
      <c r="H873" s="51" t="n"/>
      <c r="I873" s="51" t="n"/>
      <c r="J873" s="51" t="n"/>
      <c r="K873" s="51" t="n"/>
    </row>
    <row r="874">
      <c r="C874" s="51" t="n"/>
      <c r="D874" s="51" t="n"/>
      <c r="F874" s="51" t="n"/>
      <c r="G874" s="51" t="n"/>
      <c r="H874" s="51" t="n"/>
      <c r="I874" s="51" t="n"/>
      <c r="J874" s="51" t="n"/>
      <c r="K874" s="51" t="n"/>
    </row>
    <row r="875">
      <c r="C875" s="51" t="n"/>
      <c r="D875" s="51" t="n"/>
      <c r="F875" s="51" t="n"/>
      <c r="G875" s="51" t="n"/>
      <c r="H875" s="51" t="n"/>
      <c r="I875" s="51" t="n"/>
      <c r="J875" s="51" t="n"/>
      <c r="K875" s="51" t="n"/>
    </row>
    <row r="876">
      <c r="C876" s="51" t="n"/>
      <c r="D876" s="51" t="n"/>
      <c r="F876" s="51" t="n"/>
      <c r="G876" s="51" t="n"/>
      <c r="H876" s="51" t="n"/>
      <c r="I876" s="51" t="n"/>
      <c r="J876" s="51" t="n"/>
      <c r="K876" s="51" t="n"/>
    </row>
    <row r="877">
      <c r="C877" s="51" t="n"/>
      <c r="D877" s="51" t="n"/>
      <c r="F877" s="51" t="n"/>
      <c r="G877" s="51" t="n"/>
      <c r="H877" s="51" t="n"/>
      <c r="I877" s="51" t="n"/>
      <c r="J877" s="51" t="n"/>
      <c r="K877" s="51" t="n"/>
    </row>
    <row r="878">
      <c r="C878" s="51" t="n"/>
      <c r="D878" s="51" t="n"/>
      <c r="F878" s="51" t="n"/>
      <c r="G878" s="51" t="n"/>
      <c r="H878" s="51" t="n"/>
      <c r="I878" s="51" t="n"/>
      <c r="J878" s="51" t="n"/>
      <c r="K878" s="51" t="n"/>
    </row>
    <row r="879">
      <c r="C879" s="51" t="n"/>
      <c r="D879" s="51" t="n"/>
      <c r="F879" s="51" t="n"/>
      <c r="G879" s="51" t="n"/>
      <c r="H879" s="51" t="n"/>
      <c r="I879" s="51" t="n"/>
      <c r="J879" s="51" t="n"/>
      <c r="K879" s="51" t="n"/>
    </row>
    <row r="880">
      <c r="C880" s="51" t="n"/>
      <c r="D880" s="51" t="n"/>
      <c r="F880" s="51" t="n"/>
      <c r="G880" s="51" t="n"/>
      <c r="H880" s="51" t="n"/>
      <c r="I880" s="51" t="n"/>
      <c r="J880" s="51" t="n"/>
      <c r="K880" s="51" t="n"/>
    </row>
    <row r="881">
      <c r="C881" s="51" t="n"/>
      <c r="D881" s="51" t="n"/>
      <c r="F881" s="51" t="n"/>
      <c r="G881" s="51" t="n"/>
      <c r="H881" s="51" t="n"/>
      <c r="I881" s="51" t="n"/>
      <c r="J881" s="51" t="n"/>
      <c r="K881" s="51" t="n"/>
    </row>
    <row r="882">
      <c r="C882" s="51" t="n"/>
      <c r="D882" s="51" t="n"/>
      <c r="F882" s="51" t="n"/>
      <c r="G882" s="51" t="n"/>
      <c r="H882" s="51" t="n"/>
      <c r="I882" s="51" t="n"/>
      <c r="J882" s="51" t="n"/>
      <c r="K882" s="51" t="n"/>
    </row>
    <row r="883">
      <c r="C883" s="51" t="n"/>
      <c r="D883" s="51" t="n"/>
      <c r="F883" s="51" t="n"/>
      <c r="G883" s="51" t="n"/>
      <c r="H883" s="51" t="n"/>
      <c r="I883" s="51" t="n"/>
      <c r="J883" s="51" t="n"/>
      <c r="K883" s="51" t="n"/>
    </row>
    <row r="884">
      <c r="C884" s="51" t="n"/>
      <c r="D884" s="51" t="n"/>
      <c r="F884" s="51" t="n"/>
      <c r="G884" s="51" t="n"/>
      <c r="H884" s="51" t="n"/>
      <c r="I884" s="51" t="n"/>
      <c r="J884" s="51" t="n"/>
      <c r="K884" s="51" t="n"/>
    </row>
    <row r="885">
      <c r="C885" s="51" t="n"/>
      <c r="D885" s="51" t="n"/>
      <c r="F885" s="51" t="n"/>
      <c r="G885" s="51" t="n"/>
      <c r="H885" s="51" t="n"/>
      <c r="I885" s="51" t="n"/>
      <c r="J885" s="51" t="n"/>
      <c r="K885" s="51" t="n"/>
    </row>
    <row r="886">
      <c r="C886" s="51" t="n"/>
      <c r="D886" s="51" t="n"/>
      <c r="F886" s="51" t="n"/>
      <c r="G886" s="51" t="n"/>
      <c r="H886" s="51" t="n"/>
      <c r="I886" s="51" t="n"/>
      <c r="J886" s="51" t="n"/>
      <c r="K886" s="51" t="n"/>
    </row>
    <row r="887">
      <c r="C887" s="51" t="n"/>
      <c r="D887" s="51" t="n"/>
      <c r="F887" s="51" t="n"/>
      <c r="G887" s="51" t="n"/>
      <c r="H887" s="51" t="n"/>
      <c r="I887" s="51" t="n"/>
      <c r="J887" s="51" t="n"/>
      <c r="K887" s="51" t="n"/>
    </row>
    <row r="888">
      <c r="C888" s="51" t="n"/>
      <c r="D888" s="51" t="n"/>
      <c r="F888" s="51" t="n"/>
      <c r="G888" s="51" t="n"/>
      <c r="H888" s="51" t="n"/>
      <c r="I888" s="51" t="n"/>
      <c r="J888" s="51" t="n"/>
      <c r="K888" s="51" t="n"/>
    </row>
    <row r="889">
      <c r="C889" s="51" t="n"/>
      <c r="D889" s="51" t="n"/>
      <c r="F889" s="51" t="n"/>
      <c r="G889" s="51" t="n"/>
      <c r="H889" s="51" t="n"/>
      <c r="I889" s="51" t="n"/>
      <c r="J889" s="51" t="n"/>
      <c r="K889" s="51" t="n"/>
    </row>
    <row r="890">
      <c r="C890" s="51" t="n"/>
      <c r="D890" s="51" t="n"/>
      <c r="F890" s="51" t="n"/>
      <c r="G890" s="51" t="n"/>
      <c r="H890" s="51" t="n"/>
      <c r="I890" s="51" t="n"/>
      <c r="J890" s="51" t="n"/>
      <c r="K890" s="51" t="n"/>
    </row>
    <row r="891">
      <c r="C891" s="51" t="n"/>
      <c r="D891" s="51" t="n"/>
      <c r="F891" s="51" t="n"/>
      <c r="G891" s="51" t="n"/>
      <c r="H891" s="51" t="n"/>
      <c r="I891" s="51" t="n"/>
      <c r="J891" s="51" t="n"/>
      <c r="K891" s="51" t="n"/>
    </row>
    <row r="892">
      <c r="C892" s="51" t="n"/>
      <c r="D892" s="51" t="n"/>
      <c r="F892" s="51" t="n"/>
      <c r="G892" s="51" t="n"/>
      <c r="H892" s="51" t="n"/>
      <c r="I892" s="51" t="n"/>
      <c r="J892" s="51" t="n"/>
      <c r="K892" s="51" t="n"/>
    </row>
    <row r="893">
      <c r="C893" s="51" t="n"/>
      <c r="D893" s="51" t="n"/>
      <c r="F893" s="51" t="n"/>
      <c r="G893" s="51" t="n"/>
      <c r="H893" s="51" t="n"/>
      <c r="I893" s="51" t="n"/>
      <c r="J893" s="51" t="n"/>
      <c r="K893" s="51" t="n"/>
    </row>
    <row r="894">
      <c r="C894" s="51" t="n"/>
      <c r="D894" s="51" t="n"/>
      <c r="F894" s="51" t="n"/>
      <c r="G894" s="51" t="n"/>
      <c r="H894" s="51" t="n"/>
      <c r="I894" s="51" t="n"/>
      <c r="J894" s="51" t="n"/>
      <c r="K894" s="51" t="n"/>
    </row>
    <row r="895">
      <c r="C895" s="51" t="n"/>
      <c r="D895" s="51" t="n"/>
      <c r="F895" s="51" t="n"/>
      <c r="G895" s="51" t="n"/>
      <c r="H895" s="51" t="n"/>
      <c r="I895" s="51" t="n"/>
      <c r="J895" s="51" t="n"/>
      <c r="K895" s="51" t="n"/>
    </row>
    <row r="896">
      <c r="C896" s="51" t="n"/>
      <c r="D896" s="51" t="n"/>
      <c r="F896" s="51" t="n"/>
      <c r="G896" s="51" t="n"/>
      <c r="H896" s="51" t="n"/>
      <c r="I896" s="51" t="n"/>
      <c r="J896" s="51" t="n"/>
      <c r="K896" s="51" t="n"/>
    </row>
    <row r="897">
      <c r="C897" s="51" t="n"/>
      <c r="D897" s="51" t="n"/>
      <c r="F897" s="51" t="n"/>
      <c r="G897" s="51" t="n"/>
      <c r="H897" s="51" t="n"/>
      <c r="I897" s="51" t="n"/>
      <c r="J897" s="51" t="n"/>
      <c r="K897" s="51" t="n"/>
    </row>
    <row r="898">
      <c r="C898" s="51" t="n"/>
      <c r="D898" s="51" t="n"/>
      <c r="F898" s="51" t="n"/>
      <c r="G898" s="51" t="n"/>
      <c r="H898" s="51" t="n"/>
      <c r="I898" s="51" t="n"/>
      <c r="J898" s="51" t="n"/>
      <c r="K898" s="51" t="n"/>
    </row>
    <row r="899">
      <c r="C899" s="51" t="n"/>
      <c r="D899" s="51" t="n"/>
      <c r="F899" s="51" t="n"/>
      <c r="G899" s="51" t="n"/>
      <c r="H899" s="51" t="n"/>
      <c r="I899" s="51" t="n"/>
      <c r="J899" s="51" t="n"/>
      <c r="K899" s="51" t="n"/>
    </row>
    <row r="900">
      <c r="C900" s="51" t="n"/>
      <c r="D900" s="51" t="n"/>
      <c r="F900" s="51" t="n"/>
      <c r="G900" s="51" t="n"/>
      <c r="H900" s="51" t="n"/>
      <c r="I900" s="51" t="n"/>
      <c r="J900" s="51" t="n"/>
      <c r="K900" s="51" t="n"/>
    </row>
    <row r="901">
      <c r="C901" s="51" t="n"/>
      <c r="D901" s="51" t="n"/>
      <c r="F901" s="51" t="n"/>
      <c r="G901" s="51" t="n"/>
      <c r="H901" s="51" t="n"/>
      <c r="I901" s="51" t="n"/>
      <c r="J901" s="51" t="n"/>
      <c r="K901" s="51" t="n"/>
    </row>
    <row r="902">
      <c r="C902" s="51" t="n"/>
      <c r="D902" s="51" t="n"/>
      <c r="F902" s="51" t="n"/>
      <c r="G902" s="51" t="n"/>
      <c r="H902" s="51" t="n"/>
      <c r="I902" s="51" t="n"/>
      <c r="J902" s="51" t="n"/>
      <c r="K902" s="51" t="n"/>
    </row>
    <row r="903">
      <c r="C903" s="51" t="n"/>
      <c r="D903" s="51" t="n"/>
      <c r="F903" s="51" t="n"/>
      <c r="G903" s="51" t="n"/>
      <c r="H903" s="51" t="n"/>
      <c r="I903" s="51" t="n"/>
      <c r="J903" s="51" t="n"/>
      <c r="K903" s="51" t="n"/>
    </row>
    <row r="904">
      <c r="C904" s="51" t="n"/>
      <c r="D904" s="51" t="n"/>
      <c r="F904" s="51" t="n"/>
      <c r="G904" s="51" t="n"/>
      <c r="H904" s="51" t="n"/>
      <c r="I904" s="51" t="n"/>
      <c r="J904" s="51" t="n"/>
      <c r="K904" s="51" t="n"/>
    </row>
    <row r="905">
      <c r="C905" s="51" t="n"/>
      <c r="D905" s="51" t="n"/>
      <c r="F905" s="51" t="n"/>
      <c r="G905" s="51" t="n"/>
      <c r="H905" s="51" t="n"/>
      <c r="I905" s="51" t="n"/>
      <c r="J905" s="51" t="n"/>
      <c r="K905" s="51" t="n"/>
    </row>
    <row r="906">
      <c r="C906" s="51" t="n"/>
      <c r="D906" s="51" t="n"/>
      <c r="F906" s="51" t="n"/>
      <c r="G906" s="51" t="n"/>
      <c r="H906" s="51" t="n"/>
      <c r="I906" s="51" t="n"/>
      <c r="J906" s="51" t="n"/>
      <c r="K906" s="51" t="n"/>
    </row>
    <row r="907">
      <c r="C907" s="51" t="n"/>
      <c r="D907" s="51" t="n"/>
      <c r="F907" s="51" t="n"/>
      <c r="G907" s="51" t="n"/>
      <c r="H907" s="51" t="n"/>
      <c r="I907" s="51" t="n"/>
      <c r="J907" s="51" t="n"/>
      <c r="K907" s="51" t="n"/>
    </row>
    <row r="908">
      <c r="C908" s="51" t="n"/>
      <c r="D908" s="51" t="n"/>
      <c r="F908" s="51" t="n"/>
      <c r="G908" s="51" t="n"/>
      <c r="H908" s="51" t="n"/>
      <c r="I908" s="51" t="n"/>
      <c r="J908" s="51" t="n"/>
      <c r="K908" s="51" t="n"/>
    </row>
    <row r="909">
      <c r="C909" s="51" t="n"/>
      <c r="D909" s="51" t="n"/>
      <c r="F909" s="51" t="n"/>
      <c r="G909" s="51" t="n"/>
      <c r="H909" s="51" t="n"/>
      <c r="I909" s="51" t="n"/>
      <c r="J909" s="51" t="n"/>
      <c r="K909" s="51" t="n"/>
    </row>
    <row r="910">
      <c r="C910" s="51" t="n"/>
      <c r="D910" s="51" t="n"/>
      <c r="F910" s="51" t="n"/>
      <c r="G910" s="51" t="n"/>
      <c r="H910" s="51" t="n"/>
      <c r="I910" s="51" t="n"/>
      <c r="J910" s="51" t="n"/>
      <c r="K910" s="51" t="n"/>
    </row>
    <row r="911">
      <c r="C911" s="51" t="n"/>
      <c r="D911" s="51" t="n"/>
      <c r="F911" s="51" t="n"/>
      <c r="G911" s="51" t="n"/>
      <c r="H911" s="51" t="n"/>
      <c r="I911" s="51" t="n"/>
      <c r="J911" s="51" t="n"/>
      <c r="K911" s="51" t="n"/>
    </row>
    <row r="912">
      <c r="C912" s="51" t="n"/>
      <c r="D912" s="51" t="n"/>
      <c r="F912" s="51" t="n"/>
      <c r="G912" s="51" t="n"/>
      <c r="H912" s="51" t="n"/>
      <c r="I912" s="51" t="n"/>
      <c r="J912" s="51" t="n"/>
      <c r="K912" s="51" t="n"/>
    </row>
    <row r="913">
      <c r="C913" s="51" t="n"/>
      <c r="D913" s="51" t="n"/>
      <c r="F913" s="51" t="n"/>
      <c r="G913" s="51" t="n"/>
      <c r="H913" s="51" t="n"/>
      <c r="I913" s="51" t="n"/>
      <c r="J913" s="51" t="n"/>
      <c r="K913" s="51" t="n"/>
    </row>
    <row r="914">
      <c r="C914" s="51" t="n"/>
      <c r="D914" s="51" t="n"/>
      <c r="F914" s="51" t="n"/>
      <c r="G914" s="51" t="n"/>
      <c r="H914" s="51" t="n"/>
      <c r="I914" s="51" t="n"/>
      <c r="J914" s="51" t="n"/>
      <c r="K914" s="51" t="n"/>
    </row>
    <row r="915">
      <c r="C915" s="51" t="n"/>
      <c r="D915" s="51" t="n"/>
      <c r="F915" s="51" t="n"/>
      <c r="G915" s="51" t="n"/>
      <c r="H915" s="51" t="n"/>
      <c r="I915" s="51" t="n"/>
      <c r="J915" s="51" t="n"/>
      <c r="K915" s="51" t="n"/>
    </row>
    <row r="916">
      <c r="C916" s="51" t="n"/>
      <c r="D916" s="51" t="n"/>
      <c r="F916" s="51" t="n"/>
      <c r="G916" s="51" t="n"/>
      <c r="H916" s="51" t="n"/>
      <c r="I916" s="51" t="n"/>
      <c r="J916" s="51" t="n"/>
      <c r="K916" s="51" t="n"/>
    </row>
    <row r="917">
      <c r="C917" s="51" t="n"/>
      <c r="D917" s="51" t="n"/>
      <c r="F917" s="51" t="n"/>
      <c r="G917" s="51" t="n"/>
      <c r="H917" s="51" t="n"/>
      <c r="I917" s="51" t="n"/>
      <c r="J917" s="51" t="n"/>
      <c r="K917" s="51" t="n"/>
    </row>
    <row r="918">
      <c r="C918" s="51" t="n"/>
      <c r="D918" s="51" t="n"/>
      <c r="F918" s="51" t="n"/>
      <c r="G918" s="51" t="n"/>
      <c r="H918" s="51" t="n"/>
      <c r="I918" s="51" t="n"/>
      <c r="J918" s="51" t="n"/>
      <c r="K918" s="51" t="n"/>
    </row>
    <row r="919">
      <c r="C919" s="51" t="n"/>
      <c r="D919" s="51" t="n"/>
      <c r="F919" s="51" t="n"/>
      <c r="G919" s="51" t="n"/>
      <c r="H919" s="51" t="n"/>
      <c r="I919" s="51" t="n"/>
      <c r="J919" s="51" t="n"/>
      <c r="K919" s="51" t="n"/>
    </row>
    <row r="920">
      <c r="C920" s="51" t="n"/>
      <c r="D920" s="51" t="n"/>
      <c r="F920" s="51" t="n"/>
      <c r="G920" s="51" t="n"/>
      <c r="H920" s="51" t="n"/>
      <c r="I920" s="51" t="n"/>
      <c r="J920" s="51" t="n"/>
      <c r="K920" s="51" t="n"/>
    </row>
    <row r="921">
      <c r="C921" s="51" t="n"/>
      <c r="D921" s="51" t="n"/>
      <c r="F921" s="51" t="n"/>
      <c r="G921" s="51" t="n"/>
      <c r="H921" s="51" t="n"/>
      <c r="I921" s="51" t="n"/>
      <c r="J921" s="51" t="n"/>
      <c r="K921" s="51" t="n"/>
    </row>
    <row r="922">
      <c r="C922" s="51" t="n"/>
      <c r="D922" s="51" t="n"/>
      <c r="F922" s="51" t="n"/>
      <c r="G922" s="51" t="n"/>
      <c r="H922" s="51" t="n"/>
      <c r="I922" s="51" t="n"/>
      <c r="J922" s="51" t="n"/>
      <c r="K922" s="51" t="n"/>
    </row>
    <row r="923">
      <c r="C923" s="51" t="n"/>
      <c r="D923" s="51" t="n"/>
      <c r="F923" s="51" t="n"/>
      <c r="G923" s="51" t="n"/>
      <c r="H923" s="51" t="n"/>
      <c r="I923" s="51" t="n"/>
      <c r="J923" s="51" t="n"/>
      <c r="K923" s="51" t="n"/>
    </row>
    <row r="924">
      <c r="C924" s="51" t="n"/>
      <c r="D924" s="51" t="n"/>
      <c r="F924" s="51" t="n"/>
      <c r="G924" s="51" t="n"/>
      <c r="H924" s="51" t="n"/>
      <c r="I924" s="51" t="n"/>
      <c r="J924" s="51" t="n"/>
      <c r="K924" s="51" t="n"/>
    </row>
    <row r="925">
      <c r="C925" s="51" t="n"/>
      <c r="D925" s="51" t="n"/>
      <c r="F925" s="51" t="n"/>
      <c r="G925" s="51" t="n"/>
      <c r="H925" s="51" t="n"/>
      <c r="I925" s="51" t="n"/>
      <c r="J925" s="51" t="n"/>
      <c r="K925" s="51" t="n"/>
    </row>
    <row r="926">
      <c r="C926" s="51" t="n"/>
      <c r="D926" s="51" t="n"/>
      <c r="F926" s="51" t="n"/>
      <c r="G926" s="51" t="n"/>
      <c r="H926" s="51" t="n"/>
      <c r="I926" s="51" t="n"/>
      <c r="J926" s="51" t="n"/>
      <c r="K926" s="51" t="n"/>
    </row>
    <row r="927">
      <c r="C927" s="51" t="n"/>
      <c r="D927" s="51" t="n"/>
      <c r="F927" s="51" t="n"/>
      <c r="G927" s="51" t="n"/>
      <c r="H927" s="51" t="n"/>
      <c r="I927" s="51" t="n"/>
      <c r="J927" s="51" t="n"/>
      <c r="K927" s="51" t="n"/>
    </row>
    <row r="928">
      <c r="C928" s="51" t="n"/>
      <c r="D928" s="51" t="n"/>
      <c r="F928" s="51" t="n"/>
      <c r="G928" s="51" t="n"/>
      <c r="H928" s="51" t="n"/>
      <c r="I928" s="51" t="n"/>
      <c r="J928" s="51" t="n"/>
      <c r="K928" s="51" t="n"/>
    </row>
    <row r="929">
      <c r="C929" s="51" t="n"/>
      <c r="D929" s="51" t="n"/>
      <c r="F929" s="51" t="n"/>
      <c r="G929" s="51" t="n"/>
      <c r="H929" s="51" t="n"/>
      <c r="I929" s="51" t="n"/>
      <c r="J929" s="51" t="n"/>
      <c r="K929" s="51" t="n"/>
    </row>
    <row r="930">
      <c r="C930" s="51" t="n"/>
      <c r="D930" s="51" t="n"/>
      <c r="F930" s="51" t="n"/>
      <c r="G930" s="51" t="n"/>
      <c r="H930" s="51" t="n"/>
      <c r="I930" s="51" t="n"/>
      <c r="J930" s="51" t="n"/>
      <c r="K930" s="51" t="n"/>
    </row>
    <row r="931">
      <c r="C931" s="51" t="n"/>
      <c r="D931" s="51" t="n"/>
      <c r="F931" s="51" t="n"/>
      <c r="G931" s="51" t="n"/>
      <c r="H931" s="51" t="n"/>
      <c r="I931" s="51" t="n"/>
      <c r="J931" s="51" t="n"/>
      <c r="K931" s="51" t="n"/>
    </row>
    <row r="932">
      <c r="C932" s="51" t="n"/>
      <c r="D932" s="51" t="n"/>
      <c r="F932" s="51" t="n"/>
      <c r="G932" s="51" t="n"/>
      <c r="H932" s="51" t="n"/>
      <c r="I932" s="51" t="n"/>
      <c r="J932" s="51" t="n"/>
      <c r="K932" s="51" t="n"/>
    </row>
    <row r="933">
      <c r="C933" s="51" t="n"/>
      <c r="D933" s="51" t="n"/>
      <c r="F933" s="51" t="n"/>
      <c r="G933" s="51" t="n"/>
      <c r="H933" s="51" t="n"/>
      <c r="I933" s="51" t="n"/>
      <c r="J933" s="51" t="n"/>
      <c r="K933" s="51" t="n"/>
    </row>
    <row r="934">
      <c r="C934" s="51" t="n"/>
      <c r="D934" s="51" t="n"/>
      <c r="F934" s="51" t="n"/>
      <c r="G934" s="51" t="n"/>
      <c r="H934" s="51" t="n"/>
      <c r="I934" s="51" t="n"/>
      <c r="J934" s="51" t="n"/>
      <c r="K934" s="51" t="n"/>
    </row>
    <row r="935">
      <c r="C935" s="51" t="n"/>
      <c r="D935" s="51" t="n"/>
      <c r="F935" s="51" t="n"/>
      <c r="G935" s="51" t="n"/>
      <c r="H935" s="51" t="n"/>
      <c r="I935" s="51" t="n"/>
      <c r="J935" s="51" t="n"/>
      <c r="K935" s="51" t="n"/>
    </row>
    <row r="936">
      <c r="C936" s="51" t="n"/>
      <c r="D936" s="51" t="n"/>
      <c r="F936" s="51" t="n"/>
      <c r="G936" s="51" t="n"/>
      <c r="H936" s="51" t="n"/>
      <c r="I936" s="51" t="n"/>
      <c r="J936" s="51" t="n"/>
      <c r="K936" s="51" t="n"/>
    </row>
    <row r="937">
      <c r="C937" s="51" t="n"/>
      <c r="D937" s="51" t="n"/>
      <c r="F937" s="51" t="n"/>
      <c r="G937" s="51" t="n"/>
      <c r="H937" s="51" t="n"/>
      <c r="I937" s="51" t="n"/>
      <c r="J937" s="51" t="n"/>
      <c r="K937" s="51" t="n"/>
    </row>
    <row r="938">
      <c r="C938" s="51" t="n"/>
      <c r="D938" s="51" t="n"/>
      <c r="F938" s="51" t="n"/>
      <c r="G938" s="51" t="n"/>
      <c r="H938" s="51" t="n"/>
      <c r="I938" s="51" t="n"/>
      <c r="J938" s="51" t="n"/>
      <c r="K938" s="51" t="n"/>
    </row>
    <row r="939">
      <c r="C939" s="51" t="n"/>
      <c r="D939" s="51" t="n"/>
      <c r="F939" s="51" t="n"/>
      <c r="G939" s="51" t="n"/>
      <c r="H939" s="51" t="n"/>
      <c r="I939" s="51" t="n"/>
      <c r="J939" s="51" t="n"/>
      <c r="K939" s="51" t="n"/>
    </row>
    <row r="940">
      <c r="C940" s="51" t="n"/>
      <c r="D940" s="51" t="n"/>
      <c r="F940" s="51" t="n"/>
      <c r="G940" s="51" t="n"/>
      <c r="H940" s="51" t="n"/>
      <c r="I940" s="51" t="n"/>
      <c r="J940" s="51" t="n"/>
      <c r="K940" s="51" t="n"/>
    </row>
    <row r="941">
      <c r="C941" s="51" t="n"/>
      <c r="D941" s="51" t="n"/>
      <c r="F941" s="51" t="n"/>
      <c r="G941" s="51" t="n"/>
      <c r="H941" s="51" t="n"/>
      <c r="I941" s="51" t="n"/>
      <c r="J941" s="51" t="n"/>
      <c r="K941" s="51" t="n"/>
    </row>
    <row r="942">
      <c r="C942" s="51" t="n"/>
      <c r="D942" s="51" t="n"/>
      <c r="F942" s="51" t="n"/>
      <c r="G942" s="51" t="n"/>
      <c r="H942" s="51" t="n"/>
      <c r="I942" s="51" t="n"/>
      <c r="J942" s="51" t="n"/>
      <c r="K942" s="51" t="n"/>
    </row>
    <row r="943">
      <c r="C943" s="51" t="n"/>
      <c r="D943" s="51" t="n"/>
      <c r="F943" s="51" t="n"/>
      <c r="G943" s="51" t="n"/>
      <c r="H943" s="51" t="n"/>
      <c r="I943" s="51" t="n"/>
      <c r="J943" s="51" t="n"/>
      <c r="K943" s="51" t="n"/>
    </row>
    <row r="944">
      <c r="C944" s="51" t="n"/>
      <c r="D944" s="51" t="n"/>
      <c r="F944" s="51" t="n"/>
      <c r="G944" s="51" t="n"/>
      <c r="H944" s="51" t="n"/>
      <c r="I944" s="51" t="n"/>
      <c r="J944" s="51" t="n"/>
      <c r="K944" s="51" t="n"/>
    </row>
    <row r="945">
      <c r="C945" s="51" t="n"/>
      <c r="D945" s="51" t="n"/>
      <c r="F945" s="51" t="n"/>
      <c r="G945" s="51" t="n"/>
      <c r="H945" s="51" t="n"/>
      <c r="I945" s="51" t="n"/>
      <c r="J945" s="51" t="n"/>
      <c r="K945" s="51" t="n"/>
    </row>
    <row r="946">
      <c r="C946" s="51" t="n"/>
      <c r="D946" s="51" t="n"/>
      <c r="F946" s="51" t="n"/>
      <c r="G946" s="51" t="n"/>
      <c r="H946" s="51" t="n"/>
      <c r="I946" s="51" t="n"/>
      <c r="J946" s="51" t="n"/>
      <c r="K946" s="51" t="n"/>
    </row>
    <row r="947">
      <c r="C947" s="51" t="n"/>
      <c r="D947" s="51" t="n"/>
      <c r="F947" s="51" t="n"/>
      <c r="G947" s="51" t="n"/>
      <c r="H947" s="51" t="n"/>
      <c r="I947" s="51" t="n"/>
      <c r="J947" s="51" t="n"/>
      <c r="K947" s="51" t="n"/>
    </row>
    <row r="948">
      <c r="C948" s="51" t="n"/>
      <c r="D948" s="51" t="n"/>
      <c r="F948" s="51" t="n"/>
      <c r="G948" s="51" t="n"/>
      <c r="H948" s="51" t="n"/>
      <c r="I948" s="51" t="n"/>
      <c r="J948" s="51" t="n"/>
      <c r="K948" s="51" t="n"/>
    </row>
    <row r="949">
      <c r="C949" s="51" t="n"/>
      <c r="D949" s="51" t="n"/>
      <c r="F949" s="51" t="n"/>
      <c r="G949" s="51" t="n"/>
      <c r="H949" s="51" t="n"/>
      <c r="I949" s="51" t="n"/>
      <c r="J949" s="51" t="n"/>
      <c r="K949" s="51" t="n"/>
    </row>
    <row r="950">
      <c r="C950" s="51" t="n"/>
      <c r="D950" s="51" t="n"/>
      <c r="F950" s="51" t="n"/>
      <c r="G950" s="51" t="n"/>
      <c r="H950" s="51" t="n"/>
      <c r="I950" s="51" t="n"/>
      <c r="J950" s="51" t="n"/>
      <c r="K950" s="51" t="n"/>
    </row>
    <row r="951">
      <c r="C951" s="51" t="n"/>
      <c r="D951" s="51" t="n"/>
      <c r="F951" s="51" t="n"/>
      <c r="G951" s="51" t="n"/>
      <c r="H951" s="51" t="n"/>
      <c r="I951" s="51" t="n"/>
      <c r="J951" s="51" t="n"/>
      <c r="K951" s="51" t="n"/>
    </row>
    <row r="952">
      <c r="C952" s="51" t="n"/>
      <c r="D952" s="51" t="n"/>
      <c r="F952" s="51" t="n"/>
      <c r="G952" s="51" t="n"/>
      <c r="H952" s="51" t="n"/>
      <c r="I952" s="51" t="n"/>
      <c r="J952" s="51" t="n"/>
      <c r="K952" s="51" t="n"/>
    </row>
    <row r="953">
      <c r="C953" s="51" t="n"/>
      <c r="D953" s="51" t="n"/>
      <c r="F953" s="51" t="n"/>
      <c r="G953" s="51" t="n"/>
      <c r="H953" s="51" t="n"/>
      <c r="I953" s="51" t="n"/>
      <c r="J953" s="51" t="n"/>
      <c r="K953" s="51" t="n"/>
    </row>
    <row r="954">
      <c r="C954" s="51" t="n"/>
      <c r="D954" s="51" t="n"/>
      <c r="F954" s="51" t="n"/>
      <c r="G954" s="51" t="n"/>
      <c r="H954" s="51" t="n"/>
      <c r="I954" s="51" t="n"/>
      <c r="J954" s="51" t="n"/>
      <c r="K954" s="51" t="n"/>
    </row>
    <row r="955">
      <c r="C955" s="51" t="n"/>
      <c r="D955" s="51" t="n"/>
      <c r="F955" s="51" t="n"/>
      <c r="G955" s="51" t="n"/>
      <c r="H955" s="51" t="n"/>
      <c r="I955" s="51" t="n"/>
      <c r="J955" s="51" t="n"/>
      <c r="K955" s="51" t="n"/>
    </row>
    <row r="956">
      <c r="C956" s="51" t="n"/>
      <c r="D956" s="51" t="n"/>
      <c r="F956" s="51" t="n"/>
      <c r="G956" s="51" t="n"/>
      <c r="H956" s="51" t="n"/>
      <c r="I956" s="51" t="n"/>
      <c r="J956" s="51" t="n"/>
      <c r="K956" s="51" t="n"/>
    </row>
    <row r="957">
      <c r="C957" s="51" t="n"/>
      <c r="D957" s="51" t="n"/>
      <c r="F957" s="51" t="n"/>
      <c r="G957" s="51" t="n"/>
      <c r="H957" s="51" t="n"/>
      <c r="I957" s="51" t="n"/>
      <c r="J957" s="51" t="n"/>
      <c r="K957" s="51" t="n"/>
    </row>
    <row r="958">
      <c r="C958" s="51" t="n"/>
      <c r="D958" s="51" t="n"/>
      <c r="F958" s="51" t="n"/>
      <c r="G958" s="51" t="n"/>
      <c r="H958" s="51" t="n"/>
      <c r="I958" s="51" t="n"/>
      <c r="J958" s="51" t="n"/>
      <c r="K958" s="51" t="n"/>
    </row>
    <row r="959">
      <c r="C959" s="51" t="n"/>
      <c r="D959" s="51" t="n"/>
      <c r="F959" s="51" t="n"/>
      <c r="G959" s="51" t="n"/>
      <c r="H959" s="51" t="n"/>
      <c r="I959" s="51" t="n"/>
      <c r="J959" s="51" t="n"/>
      <c r="K959" s="51" t="n"/>
    </row>
    <row r="960">
      <c r="C960" s="51" t="n"/>
      <c r="D960" s="51" t="n"/>
      <c r="F960" s="51" t="n"/>
      <c r="G960" s="51" t="n"/>
      <c r="H960" s="51" t="n"/>
      <c r="I960" s="51" t="n"/>
      <c r="J960" s="51" t="n"/>
      <c r="K960" s="51" t="n"/>
    </row>
    <row r="961">
      <c r="C961" s="51" t="n"/>
      <c r="D961" s="51" t="n"/>
      <c r="F961" s="51" t="n"/>
      <c r="G961" s="51" t="n"/>
      <c r="H961" s="51" t="n"/>
      <c r="I961" s="51" t="n"/>
      <c r="J961" s="51" t="n"/>
      <c r="K961" s="51" t="n"/>
    </row>
    <row r="962">
      <c r="C962" s="51" t="n"/>
      <c r="D962" s="51" t="n"/>
      <c r="F962" s="51" t="n"/>
      <c r="G962" s="51" t="n"/>
      <c r="H962" s="51" t="n"/>
      <c r="I962" s="51" t="n"/>
      <c r="J962" s="51" t="n"/>
      <c r="K962" s="51" t="n"/>
    </row>
    <row r="963">
      <c r="C963" s="51" t="n"/>
      <c r="D963" s="51" t="n"/>
      <c r="F963" s="51" t="n"/>
      <c r="G963" s="51" t="n"/>
      <c r="H963" s="51" t="n"/>
      <c r="I963" s="51" t="n"/>
      <c r="J963" s="51" t="n"/>
      <c r="K963" s="51" t="n"/>
    </row>
    <row r="964">
      <c r="C964" s="51" t="n"/>
      <c r="D964" s="51" t="n"/>
      <c r="F964" s="51" t="n"/>
      <c r="G964" s="51" t="n"/>
      <c r="H964" s="51" t="n"/>
      <c r="I964" s="51" t="n"/>
      <c r="J964" s="51" t="n"/>
      <c r="K964" s="51" t="n"/>
    </row>
    <row r="965">
      <c r="C965" s="51" t="n"/>
      <c r="D965" s="51" t="n"/>
      <c r="F965" s="51" t="n"/>
      <c r="G965" s="51" t="n"/>
      <c r="H965" s="51" t="n"/>
      <c r="I965" s="51" t="n"/>
      <c r="J965" s="51" t="n"/>
      <c r="K965" s="51" t="n"/>
    </row>
    <row r="966">
      <c r="C966" s="51" t="n"/>
      <c r="D966" s="51" t="n"/>
      <c r="F966" s="51" t="n"/>
      <c r="G966" s="51" t="n"/>
      <c r="H966" s="51" t="n"/>
      <c r="I966" s="51" t="n"/>
      <c r="J966" s="51" t="n"/>
      <c r="K966" s="51" t="n"/>
    </row>
    <row r="967">
      <c r="C967" s="51" t="n"/>
      <c r="D967" s="51" t="n"/>
      <c r="F967" s="51" t="n"/>
      <c r="G967" s="51" t="n"/>
      <c r="H967" s="51" t="n"/>
      <c r="I967" s="51" t="n"/>
      <c r="J967" s="51" t="n"/>
      <c r="K967" s="51" t="n"/>
    </row>
    <row r="968">
      <c r="C968" s="51" t="n"/>
      <c r="D968" s="51" t="n"/>
      <c r="F968" s="51" t="n"/>
      <c r="G968" s="51" t="n"/>
      <c r="H968" s="51" t="n"/>
      <c r="I968" s="51" t="n"/>
      <c r="J968" s="51" t="n"/>
      <c r="K968" s="51" t="n"/>
    </row>
    <row r="969">
      <c r="C969" s="51" t="n"/>
      <c r="D969" s="51" t="n"/>
      <c r="F969" s="51" t="n"/>
      <c r="G969" s="51" t="n"/>
      <c r="H969" s="51" t="n"/>
      <c r="I969" s="51" t="n"/>
      <c r="J969" s="51" t="n"/>
      <c r="K969" s="51" t="n"/>
    </row>
    <row r="970">
      <c r="C970" s="51" t="n"/>
      <c r="D970" s="51" t="n"/>
      <c r="F970" s="51" t="n"/>
      <c r="G970" s="51" t="n"/>
      <c r="H970" s="51" t="n"/>
      <c r="I970" s="51" t="n"/>
      <c r="J970" s="51" t="n"/>
      <c r="K970" s="51" t="n"/>
    </row>
    <row r="971">
      <c r="C971" s="51" t="n"/>
      <c r="D971" s="51" t="n"/>
      <c r="F971" s="51" t="n"/>
      <c r="G971" s="51" t="n"/>
      <c r="H971" s="51" t="n"/>
      <c r="I971" s="51" t="n"/>
      <c r="J971" s="51" t="n"/>
      <c r="K971" s="51" t="n"/>
    </row>
    <row r="972">
      <c r="C972" s="51" t="n"/>
      <c r="D972" s="51" t="n"/>
      <c r="F972" s="51" t="n"/>
      <c r="G972" s="51" t="n"/>
      <c r="H972" s="51" t="n"/>
      <c r="I972" s="51" t="n"/>
      <c r="J972" s="51" t="n"/>
      <c r="K972" s="51" t="n"/>
    </row>
    <row r="973">
      <c r="C973" s="51" t="n"/>
      <c r="D973" s="51" t="n"/>
      <c r="F973" s="51" t="n"/>
      <c r="G973" s="51" t="n"/>
      <c r="H973" s="51" t="n"/>
      <c r="I973" s="51" t="n"/>
      <c r="J973" s="51" t="n"/>
      <c r="K973" s="51" t="n"/>
    </row>
    <row r="974">
      <c r="C974" s="51" t="n"/>
      <c r="D974" s="51" t="n"/>
      <c r="F974" s="51" t="n"/>
      <c r="G974" s="51" t="n"/>
      <c r="H974" s="51" t="n"/>
      <c r="I974" s="51" t="n"/>
      <c r="J974" s="51" t="n"/>
      <c r="K974" s="51" t="n"/>
    </row>
    <row r="975">
      <c r="C975" s="51" t="n"/>
      <c r="D975" s="51" t="n"/>
      <c r="F975" s="51" t="n"/>
      <c r="G975" s="51" t="n"/>
      <c r="H975" s="51" t="n"/>
      <c r="I975" s="51" t="n"/>
      <c r="J975" s="51" t="n"/>
      <c r="K975" s="51" t="n"/>
    </row>
    <row r="976">
      <c r="C976" s="51" t="n"/>
      <c r="D976" s="51" t="n"/>
      <c r="F976" s="51" t="n"/>
      <c r="G976" s="51" t="n"/>
      <c r="H976" s="51" t="n"/>
      <c r="I976" s="51" t="n"/>
      <c r="J976" s="51" t="n"/>
      <c r="K976" s="51" t="n"/>
    </row>
    <row r="977">
      <c r="C977" s="51" t="n"/>
      <c r="D977" s="51" t="n"/>
      <c r="F977" s="51" t="n"/>
      <c r="G977" s="51" t="n"/>
      <c r="H977" s="51" t="n"/>
      <c r="I977" s="51" t="n"/>
      <c r="J977" s="51" t="n"/>
      <c r="K977" s="51" t="n"/>
    </row>
    <row r="978">
      <c r="C978" s="51" t="n"/>
      <c r="D978" s="51" t="n"/>
      <c r="F978" s="51" t="n"/>
      <c r="G978" s="51" t="n"/>
      <c r="H978" s="51" t="n"/>
      <c r="I978" s="51" t="n"/>
      <c r="J978" s="51" t="n"/>
      <c r="K978" s="51" t="n"/>
    </row>
    <row r="979">
      <c r="C979" s="51" t="n"/>
      <c r="D979" s="51" t="n"/>
      <c r="F979" s="51" t="n"/>
      <c r="G979" s="51" t="n"/>
      <c r="H979" s="51" t="n"/>
      <c r="I979" s="51" t="n"/>
      <c r="J979" s="51" t="n"/>
      <c r="K979" s="51" t="n"/>
    </row>
    <row r="980">
      <c r="C980" s="51" t="n"/>
      <c r="D980" s="51" t="n"/>
      <c r="F980" s="51" t="n"/>
      <c r="G980" s="51" t="n"/>
      <c r="H980" s="51" t="n"/>
      <c r="I980" s="51" t="n"/>
      <c r="J980" s="51" t="n"/>
      <c r="K980" s="51" t="n"/>
    </row>
    <row r="981">
      <c r="C981" s="51" t="n"/>
      <c r="D981" s="51" t="n"/>
      <c r="F981" s="51" t="n"/>
      <c r="G981" s="51" t="n"/>
      <c r="H981" s="51" t="n"/>
      <c r="I981" s="51" t="n"/>
      <c r="J981" s="51" t="n"/>
      <c r="K981" s="51" t="n"/>
    </row>
    <row r="982">
      <c r="C982" s="51" t="n"/>
      <c r="D982" s="51" t="n"/>
      <c r="F982" s="51" t="n"/>
      <c r="G982" s="51" t="n"/>
      <c r="H982" s="51" t="n"/>
      <c r="I982" s="51" t="n"/>
      <c r="J982" s="51" t="n"/>
      <c r="K982" s="51" t="n"/>
    </row>
    <row r="983">
      <c r="C983" s="51" t="n"/>
      <c r="D983" s="51" t="n"/>
      <c r="F983" s="51" t="n"/>
      <c r="G983" s="51" t="n"/>
      <c r="H983" s="51" t="n"/>
      <c r="I983" s="51" t="n"/>
      <c r="J983" s="51" t="n"/>
      <c r="K983" s="51" t="n"/>
    </row>
    <row r="984">
      <c r="C984" s="51" t="n"/>
      <c r="D984" s="51" t="n"/>
      <c r="F984" s="51" t="n"/>
      <c r="G984" s="51" t="n"/>
      <c r="H984" s="51" t="n"/>
      <c r="I984" s="51" t="n"/>
      <c r="J984" s="51" t="n"/>
      <c r="K984" s="51" t="n"/>
    </row>
    <row r="985">
      <c r="C985" s="51" t="n"/>
      <c r="D985" s="51" t="n"/>
      <c r="F985" s="51" t="n"/>
      <c r="G985" s="51" t="n"/>
      <c r="H985" s="51" t="n"/>
      <c r="I985" s="51" t="n"/>
      <c r="J985" s="51" t="n"/>
      <c r="K985" s="51" t="n"/>
    </row>
    <row r="986">
      <c r="C986" s="51" t="n"/>
      <c r="D986" s="51" t="n"/>
      <c r="F986" s="51" t="n"/>
      <c r="G986" s="51" t="n"/>
      <c r="H986" s="51" t="n"/>
      <c r="I986" s="51" t="n"/>
      <c r="J986" s="51" t="n"/>
      <c r="K986" s="51" t="n"/>
    </row>
    <row r="987">
      <c r="C987" s="51" t="n"/>
      <c r="D987" s="51" t="n"/>
      <c r="F987" s="51" t="n"/>
      <c r="G987" s="51" t="n"/>
      <c r="H987" s="51" t="n"/>
      <c r="I987" s="51" t="n"/>
      <c r="J987" s="51" t="n"/>
      <c r="K987" s="51" t="n"/>
    </row>
    <row r="988">
      <c r="C988" s="51" t="n"/>
      <c r="D988" s="51" t="n"/>
      <c r="F988" s="51" t="n"/>
      <c r="G988" s="51" t="n"/>
      <c r="H988" s="51" t="n"/>
      <c r="I988" s="51" t="n"/>
      <c r="J988" s="51" t="n"/>
      <c r="K988" s="51" t="n"/>
    </row>
    <row r="989">
      <c r="C989" s="51" t="n"/>
      <c r="D989" s="51" t="n"/>
      <c r="F989" s="51" t="n"/>
      <c r="G989" s="51" t="n"/>
      <c r="H989" s="51" t="n"/>
      <c r="I989" s="51" t="n"/>
      <c r="J989" s="51" t="n"/>
      <c r="K989" s="51" t="n"/>
    </row>
    <row r="990">
      <c r="C990" s="51" t="n"/>
      <c r="D990" s="51" t="n"/>
      <c r="F990" s="51" t="n"/>
      <c r="G990" s="51" t="n"/>
      <c r="H990" s="51" t="n"/>
      <c r="I990" s="51" t="n"/>
      <c r="J990" s="51" t="n"/>
      <c r="K990" s="51" t="n"/>
    </row>
    <row r="991">
      <c r="C991" s="51" t="n"/>
      <c r="D991" s="51" t="n"/>
      <c r="F991" s="51" t="n"/>
      <c r="G991" s="51" t="n"/>
      <c r="H991" s="51" t="n"/>
      <c r="I991" s="51" t="n"/>
      <c r="J991" s="51" t="n"/>
      <c r="K991" s="51" t="n"/>
    </row>
    <row r="992">
      <c r="C992" s="51" t="n"/>
      <c r="D992" s="51" t="n"/>
      <c r="F992" s="51" t="n"/>
      <c r="G992" s="51" t="n"/>
      <c r="H992" s="51" t="n"/>
      <c r="I992" s="51" t="n"/>
      <c r="J992" s="51" t="n"/>
      <c r="K992" s="51" t="n"/>
    </row>
    <row r="993">
      <c r="C993" s="51" t="n"/>
      <c r="D993" s="51" t="n"/>
      <c r="F993" s="51" t="n"/>
      <c r="G993" s="51" t="n"/>
      <c r="H993" s="51" t="n"/>
      <c r="I993" s="51" t="n"/>
      <c r="J993" s="51" t="n"/>
      <c r="K993" s="51" t="n"/>
    </row>
    <row r="994">
      <c r="C994" s="51" t="n"/>
      <c r="D994" s="51" t="n"/>
      <c r="F994" s="51" t="n"/>
      <c r="G994" s="51" t="n"/>
      <c r="H994" s="51" t="n"/>
      <c r="I994" s="51" t="n"/>
      <c r="J994" s="51" t="n"/>
      <c r="K994" s="51" t="n"/>
    </row>
    <row r="995">
      <c r="C995" s="51" t="n"/>
      <c r="D995" s="51" t="n"/>
      <c r="F995" s="51" t="n"/>
      <c r="G995" s="51" t="n"/>
      <c r="H995" s="51" t="n"/>
      <c r="I995" s="51" t="n"/>
      <c r="J995" s="51" t="n"/>
      <c r="K995" s="51" t="n"/>
    </row>
    <row r="996">
      <c r="C996" s="51" t="n"/>
      <c r="D996" s="51" t="n"/>
      <c r="F996" s="51" t="n"/>
      <c r="G996" s="51" t="n"/>
      <c r="H996" s="51" t="n"/>
      <c r="I996" s="51" t="n"/>
      <c r="J996" s="51" t="n"/>
      <c r="K996" s="51" t="n"/>
    </row>
    <row r="997">
      <c r="C997" s="51" t="n"/>
      <c r="D997" s="51" t="n"/>
      <c r="F997" s="51" t="n"/>
      <c r="G997" s="51" t="n"/>
      <c r="H997" s="51" t="n"/>
      <c r="I997" s="51" t="n"/>
      <c r="J997" s="51" t="n"/>
      <c r="K997" s="51" t="n"/>
    </row>
    <row r="998">
      <c r="C998" s="51" t="n"/>
      <c r="D998" s="51" t="n"/>
      <c r="F998" s="51" t="n"/>
      <c r="G998" s="51" t="n"/>
      <c r="H998" s="51" t="n"/>
      <c r="I998" s="51" t="n"/>
      <c r="J998" s="51" t="n"/>
      <c r="K998" s="51" t="n"/>
    </row>
    <row r="999">
      <c r="C999" s="51" t="n"/>
      <c r="D999" s="51" t="n"/>
      <c r="F999" s="51" t="n"/>
      <c r="G999" s="51" t="n"/>
      <c r="H999" s="51" t="n"/>
      <c r="I999" s="51" t="n"/>
      <c r="J999" s="51" t="n"/>
      <c r="K999" s="51" t="n"/>
    </row>
  </sheetData>
  <dataValidations count="1">
    <dataValidation sqref="E2 E3 E4 E5 E6 E7 E8 E9 E10 E11 E12 E13 E14 E15 E16 E17 E18 E19 E20 E21 E22 E23 E24 E25 E26 E27 E28 E29 E30 E31 E32 E33 E34 E35 E36 E37 E38 E39 E40 E41 E42 E43 E44 E45 E46 E47 E48 E49 E50 E51 E52 E53 E54 E55 E56 E57 E58 E59 E60 E61 E62 E63 E64 E65 E66 E67 E68 E69 E70 E71 E72 E73 E74 E75 E76 E77 E78 E79 E80 E81 E82 E83 E84 E85 E86 E87 E88 E89 E90 E91 E92 E93 E94 E95 E96 E97 E98 E99 E100 E101 E102 E103 E104 E105 E106 E107 E108 E109 E110 E111 E112 E113 E114 E115 E116 E117 E118 E119 E120 E121 E122 E123 E124 E125 E126 E127 E128 E129 E130 E131 E132 E133 E134 E135 E136 E137 E138 E139 E140 E141 E142 E143 E144 E145 E146 E147 E148 E149 E150 E151 E152 E153 E154 E155 E156 E157 E158 E159 E160 E161 E162 E163 E164 E165 E166 E167 E168 E169 E170 E171 E172 E173 E174 E175 E176 E177 E178 E179 E180 E181 E182 E183 E184 E185 E186 E187 E188 E189 E190 E191 E192 E193 E194 E195 E196 E197 E198 E199 E200 E201 E202 E203 E204 E205 E206 E207 E208 E209 E210 E211 E212 E213 E214 E215 E216 E217 E218 E219 E220 E221 E222 E223 E224 E225 E226 E227 E228 E229 E230 E231 E232 E233 E234 E235 E236 E237 E238 E239 E240 E241 E242 E243 E244 E245 E246 E247 E248 E249 E250 E251 E252 E253 E254 E255 E256 E257 E258 E259 E260 E261 E262 E263 E264 E265 E266 E267 E268 E269 E270 E271 E272 E273 E274 E275 E276 E277 E278 E279 E280 E281 E282 E283 E284 E285 E286 E287 E288 E289 E290 E291 E292 E293 E294 E295 E296 E297 E298 E299 E300 E301 E302 E303 E304 E305 E306 E307 E308 E309 E310 E311 E312 E313 E314 E315 E316 E317 E318 E319 E320 E321 E322 E323 E324 E325 E326 E327 E328 E329 E330 E331 E332 E333 E334 E335 E336 E337 E338 E339 E340 E341 E342 E343 E344 E345 E346 E347 E348 E349 E350 E351 E352 E353 E354 E355 E356 E357 E358 E359 E360 E361 E362 E363 E364 E365 E366 E367 E368 E369 E370 E371 E372 E373 E374 E375 E376 E377 E378 E379 E380 E381 E382 E383 E384 E385 E386 E387 E388 E389 E390 E391 E392 E393 E394 E395 E396 E397 E398 E399 E400 E401 E402 E403 E404 E405 E406 E407 E408 E409 E410 E411 E412 E413 E414 E415 E416 E417 E418 E419 E420 E421 E422 E423 E424 E425 E426 E427 E428 E429 E430 E431 E432 E433 E434 E435 E436 E437 E438 E439 E440 E441 E442 E443 E444 E445 E446 E447 E448 E449 E450 E451 E452 E453 E454 E455 E456 E457 E458 E459 E460 E461 E462 E463 E464 E465 E466 E467 E468 E469 E470 E471 E472 E473 E474 E475 E476 E477 E478 E479 E480 E481 E482 E483 E484 E485 E486 E487 E488 E489 E490 E491 E492 E493 E494 E495 E496 E497 E498 E499 E500" showDropDown="0" showInputMessage="0" showErrorMessage="0" allowBlank="0" error="کارکرد باید عددی بین ۰ تا ۳۶۶ باشد." prompt="عدد روز کارکرد را وارد کنید (۰ تا ۳۶۶)." type="whole">
      <formula1>0</formula1>
      <formula2>366</formula2>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22"/>
  <sheetViews>
    <sheetView showGridLines="0" rightToLeft="1" tabSelected="1" workbookViewId="0">
      <selection activeCell="A1" sqref="A1:F1"/>
    </sheetView>
  </sheetViews>
  <sheetFormatPr baseColWidth="8" defaultRowHeight="15"/>
  <cols>
    <col width="20" customWidth="1" style="33" min="1" max="1"/>
    <col width="22" customWidth="1" style="33" min="2" max="2"/>
    <col width="12" customWidth="1" style="33" min="3" max="6"/>
  </cols>
  <sheetData>
    <row r="1" ht="27.95" customHeight="1" s="33">
      <c r="A1" s="32" t="inlineStr">
        <is>
          <t>فیش عیدی و سنوات - سال ۱۴۰۵</t>
        </is>
      </c>
    </row>
    <row r="3">
      <c r="A3" s="9" t="inlineStr">
        <is>
          <t>کد پرسنلی:</t>
        </is>
      </c>
      <c r="B3" s="15" t="n"/>
      <c r="C3" s="48" t="inlineStr">
        <is>
          <t>انتخاب از لیست</t>
        </is>
      </c>
    </row>
    <row r="5">
      <c r="A5" s="10" t="inlineStr">
        <is>
          <t>نام و نام خانوادگی:</t>
        </is>
      </c>
      <c r="B5" s="11">
        <f>IF($B$3="","",IFERROR(VLOOKUP($B$3,Data_Entry!$A$2:$K$500,2,FALSE),""))</f>
        <v/>
      </c>
      <c r="C5" s="44" t="n"/>
    </row>
    <row r="6">
      <c r="A6" s="10" t="inlineStr">
        <is>
          <t>حقوق پایه ماهانه:</t>
        </is>
      </c>
      <c r="B6" s="12">
        <f>IF($B$3="","",IFERROR(VLOOKUP($B$3,Data_Entry!$A$2:$K$500,3,FALSE),""))</f>
        <v/>
      </c>
      <c r="C6" s="44" t="n"/>
    </row>
    <row r="7">
      <c r="A7" s="10" t="inlineStr">
        <is>
          <t>مزایا - بن و مسکن:</t>
        </is>
      </c>
      <c r="B7" s="12">
        <f>IF($B$3="","",IFERROR(VLOOKUP($B$3,Data_Entry!$A$2:$K$500,4,FALSE),""))</f>
        <v/>
      </c>
      <c r="C7" s="44" t="n"/>
    </row>
    <row r="8">
      <c r="A8" s="10" t="inlineStr">
        <is>
          <t>کارکرد (روز):</t>
        </is>
      </c>
      <c r="B8" s="13">
        <f>IF($B$3="","",IFERROR(VLOOKUP($B$3,Data_Entry!$A$2:$K$500,5,FALSE),""))</f>
        <v/>
      </c>
      <c r="C8" s="44" t="n"/>
    </row>
    <row r="10">
      <c r="A10" s="10" t="inlineStr">
        <is>
          <t>عیدی ناخالص:</t>
        </is>
      </c>
      <c r="B10" s="12">
        <f>IF($B$3="","",IFERROR(VLOOKUP($B$3,Data_Entry!$A$2:$K$500,6,FALSE),""))</f>
        <v/>
      </c>
      <c r="C10" s="44" t="n"/>
    </row>
    <row r="11">
      <c r="A11" s="10" t="inlineStr">
        <is>
          <t>عیدی مشمول مالیات:</t>
        </is>
      </c>
      <c r="B11" s="12">
        <f>IF($B$3="","",IFERROR(VLOOKUP($B$3,Data_Entry!$A$2:$K$500,7,FALSE),""))</f>
        <v/>
      </c>
      <c r="C11" s="44" t="n"/>
    </row>
    <row r="12">
      <c r="A12" s="10" t="inlineStr">
        <is>
          <t>مالیات عیدی:</t>
        </is>
      </c>
      <c r="B12" s="12">
        <f>IF($B$3="","",IFERROR(VLOOKUP($B$3,Data_Entry!$A$2:$K$500,8,FALSE),""))</f>
        <v/>
      </c>
      <c r="C12" s="44" t="n"/>
    </row>
    <row r="13">
      <c r="A13" s="10" t="inlineStr">
        <is>
          <t>عیدی خالص:</t>
        </is>
      </c>
      <c r="B13" s="12">
        <f>IF($B$3="","",IFERROR(VLOOKUP($B$3,Data_Entry!$A$2:$K$500,9,FALSE),""))</f>
        <v/>
      </c>
      <c r="C13" s="44" t="n"/>
    </row>
    <row r="14">
      <c r="A14" s="10" t="inlineStr">
        <is>
          <t>سنوات ناخالص:</t>
        </is>
      </c>
      <c r="B14" s="12">
        <f>IF($B$3="","",IFERROR(VLOOKUP($B$3,Data_Entry!$A$2:$K$500,10,FALSE),""))</f>
        <v/>
      </c>
      <c r="C14" s="44" t="n"/>
    </row>
    <row r="15">
      <c r="A15" s="10" t="inlineStr">
        <is>
          <t>جمع پرداختی:</t>
        </is>
      </c>
      <c r="B15" s="12">
        <f>IF($B$3="","",IFERROR(VLOOKUP($B$3,Data_Entry!$A$2:$K$500,11,FALSE),""))</f>
        <v/>
      </c>
      <c r="C15" s="44" t="n"/>
    </row>
    <row r="18">
      <c r="A18" s="14" t="inlineStr">
        <is>
          <t>امضا و مهر:</t>
        </is>
      </c>
      <c r="B18" s="45" t="n"/>
      <c r="C18" s="46" t="n"/>
      <c r="D18" s="46" t="n"/>
      <c r="E18" s="46" t="n"/>
      <c r="F18" s="36" t="n"/>
    </row>
    <row r="19">
      <c r="B19" s="37" t="n"/>
      <c r="F19" s="38" t="n"/>
    </row>
    <row r="20">
      <c r="B20" s="37" t="n"/>
      <c r="F20" s="38" t="n"/>
    </row>
    <row r="21">
      <c r="B21" s="37" t="n"/>
      <c r="F21" s="38" t="n"/>
    </row>
    <row r="22">
      <c r="B22" s="39" t="n"/>
      <c r="C22" s="47" t="n"/>
      <c r="D22" s="47" t="n"/>
      <c r="E22" s="47" t="n"/>
      <c r="F22" s="40" t="n"/>
    </row>
  </sheetData>
  <sheetProtection selectLockedCells="0" selectUnlockedCells="0" sheet="1" objects="0" insertRows="1" insertHyperlinks="1" autoFilter="1" scenarios="0" formatColumns="1" deleteColumns="1" insertColumns="1" pivotTables="1" deleteRows="1" formatCells="1" formatRows="1" sort="1" password="CF7A"/>
  <mergeCells count="13">
    <mergeCell ref="C13:F13"/>
    <mergeCell ref="C3:F3"/>
    <mergeCell ref="C8:F8"/>
    <mergeCell ref="A1:F1"/>
    <mergeCell ref="C12:F12"/>
    <mergeCell ref="C6:F6"/>
    <mergeCell ref="C7:F7"/>
    <mergeCell ref="C15:F15"/>
    <mergeCell ref="C11:F11"/>
    <mergeCell ref="B18:F22"/>
    <mergeCell ref="C5:F5"/>
    <mergeCell ref="C10:F10"/>
    <mergeCell ref="C14:F14"/>
  </mergeCells>
  <pageMargins left="0.3" right="0.3" top="0.5" bottom="0.5" header="0.5" footer="0.5"/>
  <pageSetup orientation="portrait" paperSize="9"/>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2026-02-12T05:56:41Z</dcterms:created>
  <dcterms:modified xmlns:dcterms="http://purl.org/dc/terms/" xmlns:xsi="http://www.w3.org/2001/XMLSchema-instance" xsi:type="dcterms:W3CDTF">2026-08-06T07:07:13Z</dcterms:modified>
  <cp:lastModifiedBy>Zohre hoseini</cp:lastModifiedBy>
</cp:coreProperties>
</file>